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_rels/sheet6.xml.rels" ContentType="application/vnd.openxmlformats-package.relationships+xml"/>
  <Override PartName="/xl/worksheets/_rels/sheet5.xml.rels" ContentType="application/vnd.openxmlformats-package.relationships+xml"/>
  <Override PartName="/xl/worksheets/_rels/sheet4.xml.rels" ContentType="application/vnd.openxmlformats-package.relationships+xml"/>
  <Override PartName="/xl/worksheets/_rels/sheet3.xml.rels" ContentType="application/vnd.openxmlformats-package.relationships+xml"/>
  <Override PartName="/xl/worksheets/_rels/sheet2.xml.rels" ContentType="application/vnd.openxmlformats-package.relationships+xml"/>
  <Override PartName="/xl/worksheets/_rels/sheet1.xml.rels" ContentType="application/vnd.openxmlformats-package.relationships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master schedule" sheetId="1" state="visible" r:id="rId2"/>
    <sheet name="Premier" sheetId="2" state="visible" r:id="rId3"/>
    <sheet name="Elite" sheetId="3" state="visible" r:id="rId4"/>
    <sheet name="U-16" sheetId="4" state="visible" r:id="rId5"/>
    <sheet name="Empire" sheetId="5" state="visible" r:id="rId6"/>
    <sheet name="U-18" sheetId="6" state="visible" r:id="rId7"/>
  </sheets>
  <calcPr iterateCount="1000" refMode="A1" iterate="true" iterateDelta="1E-005"/>
</workbook>
</file>

<file path=xl/sharedStrings.xml><?xml version="1.0" encoding="utf-8"?>
<sst xmlns="http://schemas.openxmlformats.org/spreadsheetml/2006/main" count="1294" uniqueCount="263">
  <si>
    <t>Division</t>
  </si>
  <si>
    <t>Schedule Date/Time</t>
  </si>
  <si>
    <t>Home Team</t>
  </si>
  <si>
    <t>Away Team</t>
  </si>
  <si>
    <t>Rink</t>
  </si>
  <si>
    <t>Periods</t>
  </si>
  <si>
    <t>Length</t>
  </si>
  <si>
    <t>Overtime</t>
  </si>
  <si>
    <t>Premier</t>
  </si>
  <si>
    <t>Philadelphia Flyers</t>
  </si>
  <si>
    <t>Islanders Hockey Club</t>
  </si>
  <si>
    <t>FSZ Voorhees</t>
  </si>
  <si>
    <t>multi</t>
  </si>
  <si>
    <t>Jersey Hitmen</t>
  </si>
  <si>
    <t>Bay State</t>
  </si>
  <si>
    <t>Ice Vault</t>
  </si>
  <si>
    <t>Junior Bruins</t>
  </si>
  <si>
    <t>Portland Jr. Pirates</t>
  </si>
  <si>
    <t>NESC 1</t>
  </si>
  <si>
    <t>South Shore</t>
  </si>
  <si>
    <t>P.A.L. Junior Islanders</t>
  </si>
  <si>
    <t>Foxboro</t>
  </si>
  <si>
    <t>Reseed #1</t>
  </si>
  <si>
    <t>Re Seed #4</t>
  </si>
  <si>
    <t>Reseed #2</t>
  </si>
  <si>
    <t>Re Seed #3</t>
  </si>
  <si>
    <t>NESC1</t>
  </si>
  <si>
    <t>Elite South Florida</t>
  </si>
  <si>
    <t>Palm Beach Hawks 0</t>
  </si>
  <si>
    <t>Tampa Bay 1</t>
  </si>
  <si>
    <t>Palm Beach Ice</t>
  </si>
  <si>
    <t>Florida Eels 7</t>
  </si>
  <si>
    <t>Hurricanes 2</t>
  </si>
  <si>
    <t>Fort Myers</t>
  </si>
  <si>
    <t>Palm Beach Hawks 5</t>
  </si>
  <si>
    <t>Tampa Bay 7</t>
  </si>
  <si>
    <t>Florida Eels 5</t>
  </si>
  <si>
    <t>Hurricanes 1</t>
  </si>
  <si>
    <t>Florida Eels</t>
  </si>
  <si>
    <t>Tampa Bay</t>
  </si>
  <si>
    <t>Elite South Piedmont</t>
  </si>
  <si>
    <t>Hampton Roads 12</t>
  </si>
  <si>
    <t>Atlanta Junior Knights 2</t>
  </si>
  <si>
    <t>Chilled Ponds</t>
  </si>
  <si>
    <t>East Coast Eagles 4</t>
  </si>
  <si>
    <t>Potomac Patriots 1</t>
  </si>
  <si>
    <t>Polar Ice House</t>
  </si>
  <si>
    <t>Potomac Patriots 3</t>
  </si>
  <si>
    <t>Hampton Roads 6</t>
  </si>
  <si>
    <t>Atlanta Junior Knights 6</t>
  </si>
  <si>
    <t>Hampton Roads </t>
  </si>
  <si>
    <t>East Coast Eagles</t>
  </si>
  <si>
    <t>Elite North</t>
  </si>
  <si>
    <t>NESC</t>
  </si>
  <si>
    <t>Rochester</t>
  </si>
  <si>
    <t>Bill Gray</t>
  </si>
  <si>
    <t>Syracuse</t>
  </si>
  <si>
    <t>The Bog</t>
  </si>
  <si>
    <t>Springfield</t>
  </si>
  <si>
    <t>New Hampshire</t>
  </si>
  <si>
    <t>Olympia</t>
  </si>
  <si>
    <t>Reseed #4</t>
  </si>
  <si>
    <t>Reseed #3</t>
  </si>
  <si>
    <t>Elite</t>
  </si>
  <si>
    <t>Seed #2</t>
  </si>
  <si>
    <t>Seed #3</t>
  </si>
  <si>
    <t>Bean Town</t>
  </si>
  <si>
    <t>Seed #4</t>
  </si>
  <si>
    <t>Seed #1</t>
  </si>
  <si>
    <t>Re Seed #1</t>
  </si>
  <si>
    <t>Re Seed #2</t>
  </si>
  <si>
    <t>Empire South Florida</t>
  </si>
  <si>
    <t>Florida Eels 4</t>
  </si>
  <si>
    <t>Tampa Bay Juniors 4</t>
  </si>
  <si>
    <t>Empire South Piedmont</t>
  </si>
  <si>
    <t>Hampton Roads Whalers 5</t>
  </si>
  <si>
    <t>Atlanta Junior Knights 1</t>
  </si>
  <si>
    <t>Hampton Roads Whalers 6</t>
  </si>
  <si>
    <t>Atlanta Junior Knights 0</t>
  </si>
  <si>
    <t>East Coast Eagles 7</t>
  </si>
  <si>
    <t>Florida Eels 3</t>
  </si>
  <si>
    <t>Tampa Bay Juniors 2</t>
  </si>
  <si>
    <t>Palm Beach Hawks</t>
  </si>
  <si>
    <t>Hampton Roads Whalers </t>
  </si>
  <si>
    <t>Empire</t>
  </si>
  <si>
    <t>#13</t>
  </si>
  <si>
    <t>#4</t>
  </si>
  <si>
    <t>#5</t>
  </si>
  <si>
    <t>#12</t>
  </si>
  <si>
    <t>#14</t>
  </si>
  <si>
    <t>#3</t>
  </si>
  <si>
    <t>#6</t>
  </si>
  <si>
    <t>#11</t>
  </si>
  <si>
    <t>#15</t>
  </si>
  <si>
    <t>#2</t>
  </si>
  <si>
    <t>#7</t>
  </si>
  <si>
    <t>#10</t>
  </si>
  <si>
    <t># 16</t>
  </si>
  <si>
    <t># 1</t>
  </si>
  <si>
    <t># 8</t>
  </si>
  <si>
    <t># 9</t>
  </si>
  <si>
    <t>Winner D</t>
  </si>
  <si>
    <t>Runner Up C</t>
  </si>
  <si>
    <t>Winner C</t>
  </si>
  <si>
    <t>Runner Up D</t>
  </si>
  <si>
    <t>Winner B</t>
  </si>
  <si>
    <t>Runner Up A</t>
  </si>
  <si>
    <t>Winner A</t>
  </si>
  <si>
    <t>Runner Up B</t>
  </si>
  <si>
    <t>semis</t>
  </si>
  <si>
    <t>High Seed</t>
  </si>
  <si>
    <t>Low Seed</t>
  </si>
  <si>
    <t>U-18 North</t>
  </si>
  <si>
    <t>Portland 4</t>
  </si>
  <si>
    <t>Islanders Hockey Club 2</t>
  </si>
  <si>
    <t>NESC 5</t>
  </si>
  <si>
    <t>South Shore 3</t>
  </si>
  <si>
    <t>Bay State 7</t>
  </si>
  <si>
    <t>NESC 4</t>
  </si>
  <si>
    <t>U-18 South</t>
  </si>
  <si>
    <t>Skipjacks 5</t>
  </si>
  <si>
    <t>Springfield 1</t>
  </si>
  <si>
    <t>Rochester 3</t>
  </si>
  <si>
    <t>PAL 1</t>
  </si>
  <si>
    <t>New Hampshire 2</t>
  </si>
  <si>
    <t>Portland Jr. Pirates 3</t>
  </si>
  <si>
    <t>NESC 2</t>
  </si>
  <si>
    <t>Selects Academy 4</t>
  </si>
  <si>
    <t>Rochester 1</t>
  </si>
  <si>
    <t>Jersey Hitmen 4</t>
  </si>
  <si>
    <t>Skipjacks 1</t>
  </si>
  <si>
    <t>Junior Bruins 4</t>
  </si>
  <si>
    <t>Bay State 2</t>
  </si>
  <si>
    <t>U-18</t>
  </si>
  <si>
    <t>Junior Bruins </t>
  </si>
  <si>
    <t>Jersey Hitmen </t>
  </si>
  <si>
    <t>Merrimack</t>
  </si>
  <si>
    <t>Selects Academy </t>
  </si>
  <si>
    <t>Portland Jr. Pirates </t>
  </si>
  <si>
    <t>U-16 North</t>
  </si>
  <si>
    <t>New Hampshire 0</t>
  </si>
  <si>
    <t>Rochester Junior Americans 4</t>
  </si>
  <si>
    <t>South Shore 0</t>
  </si>
  <si>
    <t>Islanders Hockey Club 1</t>
  </si>
  <si>
    <t>U-16 South</t>
  </si>
  <si>
    <t>P.A.L. Junior Islanders 3</t>
  </si>
  <si>
    <t>Springfield Pics 0</t>
  </si>
  <si>
    <t>Skipjacks Hockey Club 6</t>
  </si>
  <si>
    <t>Connecticut Yankees 1</t>
  </si>
  <si>
    <t>Rochester Junior Americans 0</t>
  </si>
  <si>
    <t>Selects Academy 5</t>
  </si>
  <si>
    <t>Jersey Hitmen 6</t>
  </si>
  <si>
    <t>P.A.L. Junior Islanders 0</t>
  </si>
  <si>
    <t>Syracuse Stars 0</t>
  </si>
  <si>
    <t>Islanders Hockey Club 4</t>
  </si>
  <si>
    <t>U-16</t>
  </si>
  <si>
    <t>Selects Academy</t>
  </si>
  <si>
    <t>Premier Division</t>
  </si>
  <si>
    <t>TEAM</t>
  </si>
  <si>
    <t>GP</t>
  </si>
  <si>
    <t>W</t>
  </si>
  <si>
    <t>L</t>
  </si>
  <si>
    <t>OTL</t>
  </si>
  <si>
    <t>SOL</t>
  </si>
  <si>
    <t>PTS</t>
  </si>
  <si>
    <t>PCT</t>
  </si>
  <si>
    <t>remaining</t>
  </si>
  <si>
    <t>Max</t>
  </si>
  <si>
    <t>Min</t>
  </si>
  <si>
    <t>How to read this chart:                                                                                 Yellow means that you've clinched a playoff spot.                                 Green means that you've clinched home ice.                                 Red indicates the potential to be eliminated.                                 Black means that you can't finish in that position</t>
  </si>
  <si>
    <t>x</t>
  </si>
  <si>
    <t>South Shore Kings</t>
  </si>
  <si>
    <t>Bay State Breakers</t>
  </si>
  <si>
    <t>Connecticut Yankees</t>
  </si>
  <si>
    <t>Foxboro 1</t>
  </si>
  <si>
    <t>Ice Vault Rink</t>
  </si>
  <si>
    <t>Skate 3 Arena</t>
  </si>
  <si>
    <t>Northern Conference</t>
  </si>
  <si>
    <t>Remaining</t>
  </si>
  <si>
    <t>How to read these charts:                                                                                 Yellow means that you've clinched a playoff spot.                                 White means that you are still in contention.                                 Red indicates the potential to be eliminated.                                 Black means that you can't finish in that position</t>
  </si>
  <si>
    <t>Rochester Junior Americans</t>
  </si>
  <si>
    <t>Springfield Pics</t>
  </si>
  <si>
    <t>Syracuse Stars</t>
  </si>
  <si>
    <t>New Hampshire Jr Monarchs</t>
  </si>
  <si>
    <t>Portland Jr Pirates</t>
  </si>
  <si>
    <t>Southern Conference</t>
  </si>
  <si>
    <t>Tampa Bay Juniors</t>
  </si>
  <si>
    <t>Junior Hurricanes</t>
  </si>
  <si>
    <t>Hampton Roads Whalers</t>
  </si>
  <si>
    <t>Potomac Patriots</t>
  </si>
  <si>
    <t>Atlanta Jr. Knights</t>
  </si>
  <si>
    <t>North 16U</t>
  </si>
  <si>
    <t>New Hampshire Jr. Monarchs</t>
  </si>
  <si>
    <t>South 16U</t>
  </si>
  <si>
    <t>Selects Academy SKS</t>
  </si>
  <si>
    <t>Skipjacks Hockey Club</t>
  </si>
  <si>
    <t>tbd</t>
  </si>
  <si>
    <t>spring</t>
  </si>
  <si>
    <t>ct yanks</t>
  </si>
  <si>
    <t>14 teams have clinched</t>
  </si>
  <si>
    <t>KRACH</t>
  </si>
  <si>
    <t>How to read these charts:                                                                                 Yellow means that you've clinched a playoff spot.                                 Green means that you have clinched home ice.                                  Red indicates the potential to be eliminated.                                 Black means that you can't finish in that position</t>
  </si>
  <si>
    <t>Florida Blades</t>
  </si>
  <si>
    <t>Jr Bruins</t>
  </si>
  <si>
    <t>Atlanta Junior Knights</t>
  </si>
  <si>
    <t>o</t>
  </si>
  <si>
    <t>E927</t>
  </si>
  <si>
    <t>NY Apple Core</t>
  </si>
  <si>
    <t>Sat, Feb 15</t>
  </si>
  <si>
    <t>Foxboro Rink 3</t>
  </si>
  <si>
    <t>Adirondack Wings</t>
  </si>
  <si>
    <t>P.A.L </t>
  </si>
  <si>
    <t>Foxboro Rink 1</t>
  </si>
  <si>
    <t>Philadelphia</t>
  </si>
  <si>
    <t>NY Jr Aviators</t>
  </si>
  <si>
    <t>Islanders</t>
  </si>
  <si>
    <t>Olympia Ice</t>
  </si>
  <si>
    <t>Baystate</t>
  </si>
  <si>
    <t>Apple Core</t>
  </si>
  <si>
    <t>Jersey Wildcats</t>
  </si>
  <si>
    <t>Aspen Randolph</t>
  </si>
  <si>
    <t>Philadelphia Revolution</t>
  </si>
  <si>
    <t>Sun, Feb 16</t>
  </si>
  <si>
    <t>Prince William</t>
  </si>
  <si>
    <t>Palm Beach Hawks </t>
  </si>
  <si>
    <t>Brewster Bulldogs</t>
  </si>
  <si>
    <t>Adirondack Junior Wings</t>
  </si>
  <si>
    <t>RPI Houston</t>
  </si>
  <si>
    <t>NY Junior Aviators</t>
  </si>
  <si>
    <t>Florida Junior Blades</t>
  </si>
  <si>
    <t>Foxboro Rink 2</t>
  </si>
  <si>
    <t>Tampa Juniors</t>
  </si>
  <si>
    <t>Atlanta Knights </t>
  </si>
  <si>
    <t>Potomac</t>
  </si>
  <si>
    <t>Mon, Feb 17</t>
  </si>
  <si>
    <t>Brewster</t>
  </si>
  <si>
    <t>Frederick</t>
  </si>
  <si>
    <t>Tue, Feb 18</t>
  </si>
  <si>
    <t>Wed, Feb 19</t>
  </si>
  <si>
    <t>NE S Center 3</t>
  </si>
  <si>
    <t>Thu, Feb 20</t>
  </si>
  <si>
    <t>NE S Center 1</t>
  </si>
  <si>
    <t>Cicero NHL</t>
  </si>
  <si>
    <t>Sat, Feb 22</t>
  </si>
  <si>
    <t>Bill Gray Iplx1</t>
  </si>
  <si>
    <t>IW Syosset</t>
  </si>
  <si>
    <t>Aviator Rink</t>
  </si>
  <si>
    <t>Rockland Arena</t>
  </si>
  <si>
    <t>Frederick Freeze</t>
  </si>
  <si>
    <t>Sun, Feb 23</t>
  </si>
  <si>
    <t>Fri, Feb 28</t>
  </si>
  <si>
    <t>Sat, Mar 01</t>
  </si>
  <si>
    <t>Brewster Arena</t>
  </si>
  <si>
    <t>Sun, Mar 02</t>
  </si>
  <si>
    <t>E979</t>
  </si>
  <si>
    <t>Thu, Mar 06</t>
  </si>
  <si>
    <t>E980</t>
  </si>
  <si>
    <t>Sun, Mar 09</t>
  </si>
  <si>
    <t>18U North</t>
  </si>
  <si>
    <t>How to read these charts:                                                                                 Yellow means that you've clinched a playoff spot.                                      Black means that you can't finish in that position</t>
  </si>
  <si>
    <t>Portland Pirates</t>
  </si>
  <si>
    <t>18U South</t>
  </si>
  <si>
    <t>Selects Academy @ SKS</t>
  </si>
</sst>
</file>

<file path=xl/styles.xml><?xml version="1.0" encoding="utf-8"?>
<styleSheet xmlns="http://schemas.openxmlformats.org/spreadsheetml/2006/main">
  <numFmts count="11">
    <numFmt formatCode="GENERAL" numFmtId="164"/>
    <numFmt formatCode="M/D/YY\ H:MM\ AM/PM;@" numFmtId="165"/>
    <numFmt formatCode="M/D/YYYY\ H:MM" numFmtId="166"/>
    <numFmt formatCode="H:MM" numFmtId="167"/>
    <numFmt formatCode="M/D/YYYY" numFmtId="168"/>
    <numFmt formatCode="0.0000" numFmtId="169"/>
    <numFmt formatCode="GENERAL" numFmtId="170"/>
    <numFmt formatCode="D\-MMM" numFmtId="171"/>
    <numFmt formatCode="0" numFmtId="172"/>
    <numFmt formatCode="\$#,##0.00_);[RED]&quot;($&quot;#,##0.00\)" numFmtId="173"/>
    <numFmt formatCode="H:MM\ AM/PM" numFmtId="174"/>
  </numFmts>
  <fonts count="16">
    <font>
      <name val="Calibri"/>
      <charset val="1"/>
      <family val="2"/>
      <color rgb="FF000000"/>
      <sz val="11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Calibri"/>
      <charset val="1"/>
      <family val="2"/>
      <color rgb="FF0000FF"/>
      <sz val="8.8"/>
      <u val="single"/>
    </font>
    <font>
      <name val="Calibri"/>
      <charset val="1"/>
      <family val="2"/>
      <sz val="10"/>
    </font>
    <font>
      <name val="Calibri"/>
      <charset val="1"/>
      <family val="2"/>
      <color rgb="FF000000"/>
      <sz val="10"/>
    </font>
    <font>
      <name val="Calibri"/>
      <charset val="1"/>
      <family val="2"/>
      <sz val="11"/>
    </font>
    <font>
      <name val="Calibri"/>
      <charset val="1"/>
      <family val="2"/>
      <color rgb="FF000000"/>
      <sz val="8"/>
    </font>
    <font>
      <name val="Calibri"/>
      <charset val="1"/>
      <family val="2"/>
      <color rgb="FF0000FF"/>
      <sz val="11"/>
    </font>
    <font>
      <name val="Calibri"/>
      <charset val="1"/>
      <family val="2"/>
      <color rgb="FF0000FF"/>
      <sz val="11"/>
      <u val="single"/>
    </font>
    <font>
      <name val="Calibri"/>
      <charset val="1"/>
      <family val="2"/>
      <color rgb="FF000000"/>
      <sz val="12"/>
    </font>
    <font>
      <name val="Calibri"/>
      <charset val="1"/>
      <family val="2"/>
      <color rgb="FF1F497D"/>
      <sz val="11"/>
    </font>
    <font>
      <name val="Calibri"/>
      <charset val="1"/>
      <family val="2"/>
      <b val="true"/>
      <sz val="8"/>
    </font>
    <font>
      <name val="Calibri"/>
      <charset val="1"/>
      <family val="2"/>
      <sz val="8"/>
    </font>
    <font>
      <name val="Calibri"/>
      <charset val="1"/>
      <family val="2"/>
      <b val="true"/>
      <sz val="11"/>
    </font>
  </fonts>
  <fills count="9">
    <fill>
      <patternFill patternType="none"/>
    </fill>
    <fill>
      <patternFill patternType="gray125"/>
    </fill>
    <fill>
      <patternFill patternType="solid">
        <fgColor rgb="FF8EB4E3"/>
        <bgColor rgb="FF9999FF"/>
      </patternFill>
    </fill>
    <fill>
      <patternFill patternType="solid">
        <fgColor rgb="FF92D050"/>
        <bgColor rgb="FFC0C0C0"/>
      </patternFill>
    </fill>
    <fill>
      <patternFill patternType="solid">
        <fgColor rgb="FFFFFF00"/>
        <bgColor rgb="FFFFFF00"/>
      </patternFill>
    </fill>
    <fill>
      <patternFill patternType="solid">
        <fgColor rgb="FFD99694"/>
        <bgColor rgb="FFFF99CC"/>
      </patternFill>
    </fill>
    <fill>
      <patternFill patternType="solid">
        <fgColor rgb="FFFFFFFF"/>
        <bgColor rgb="FFFFFFCC"/>
      </patternFill>
    </fill>
    <fill>
      <patternFill patternType="solid">
        <fgColor rgb="FFFF0000"/>
        <bgColor rgb="FF993300"/>
      </patternFill>
    </fill>
    <fill>
      <patternFill patternType="solid">
        <fgColor rgb="FF558ED5"/>
        <bgColor rgb="FF808080"/>
      </patternFill>
    </fill>
  </fills>
  <borders count="12">
    <border diagonalDown="false" diagonalUp="false">
      <left/>
      <right/>
      <top/>
      <bottom/>
      <diagonal/>
    </border>
    <border diagonalDown="false" diagonalUp="false">
      <left style="medium"/>
      <right style="medium"/>
      <top style="medium"/>
      <bottom style="medium"/>
      <diagonal/>
    </border>
    <border diagonalDown="false" diagonalUp="false">
      <left style="thick"/>
      <right style="thick"/>
      <top style="thick"/>
      <bottom style="thick"/>
      <diagonal/>
    </border>
    <border diagonalDown="false" diagonalUp="false">
      <left style="thick"/>
      <right/>
      <top style="thick"/>
      <bottom/>
      <diagonal/>
    </border>
    <border diagonalDown="false" diagonalUp="false">
      <left style="medium"/>
      <right/>
      <top style="thick"/>
      <bottom/>
      <diagonal/>
    </border>
    <border diagonalDown="false" diagonalUp="false">
      <left style="medium"/>
      <right style="thick"/>
      <top style="thick"/>
      <bottom/>
      <diagonal/>
    </border>
    <border diagonalDown="false" diagonalUp="false">
      <left style="thick"/>
      <right/>
      <top style="medium"/>
      <bottom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medium"/>
      <right style="thick"/>
      <top style="medium"/>
      <bottom/>
      <diagonal/>
    </border>
    <border diagonalDown="false" diagonalUp="false">
      <left style="thick"/>
      <right/>
      <top style="medium"/>
      <bottom style="thick"/>
      <diagonal/>
    </border>
    <border diagonalDown="false" diagonalUp="false">
      <left style="medium"/>
      <right/>
      <top style="medium"/>
      <bottom style="thick"/>
      <diagonal/>
    </border>
    <border diagonalDown="false" diagonalUp="false">
      <left style="medium"/>
      <right style="thick"/>
      <top style="medium"/>
      <bottom style="thick"/>
      <diagonal/>
    </border>
  </borders>
  <cellStyleXfs count="29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  <xf applyAlignment="true" applyBorder="true" applyFont="true" applyProtection="true" borderId="0" fillId="0" fontId="10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4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5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5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5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5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5" numFmtId="164">
      <alignment horizontal="general" indent="0" shrinkToFit="false" textRotation="0" vertical="bottom" wrapText="false"/>
      <protection hidden="false" locked="true"/>
    </xf>
  </cellStyleXfs>
  <cellXfs count="89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true" applyBorder="false" applyFont="true" applyProtection="false" borderId="0" fillId="0" fontId="0" numFmtId="164" xfId="0">
      <alignment horizontal="center" indent="0" shrinkToFit="false" textRotation="0" vertical="bottom" wrapText="false"/>
      <protection hidden="false" locked="true"/>
    </xf>
    <xf applyAlignment="true" applyBorder="false" applyFont="true" applyProtection="false" borderId="0" fillId="0" fontId="0" numFmtId="165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" fillId="0" fontId="7" numFmtId="166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" fillId="0" fontId="7" numFmtId="164" xfId="0">
      <alignment horizontal="center" indent="0" shrinkToFit="false" textRotation="0" vertical="bottom" wrapText="false"/>
      <protection hidden="false" locked="true"/>
    </xf>
    <xf applyAlignment="true" applyBorder="false" applyFont="true" applyProtection="false" borderId="0" fillId="0" fontId="0" numFmtId="164" xfId="0">
      <alignment horizontal="center" indent="0" shrinkToFit="false" textRotation="0" vertical="bottom" wrapText="false"/>
      <protection hidden="false" locked="true"/>
    </xf>
    <xf applyAlignment="true" applyBorder="false" applyFont="true" applyProtection="false" borderId="0" fillId="0" fontId="0" numFmtId="165" xfId="0">
      <alignment horizontal="center" indent="0" shrinkToFit="false" textRotation="0" vertical="bottom" wrapText="false"/>
      <protection hidden="false" locked="true"/>
    </xf>
    <xf applyAlignment="true" applyBorder="false" applyFont="true" applyProtection="false" borderId="0" fillId="0" fontId="8" numFmtId="164" xfId="0">
      <alignment horizontal="center" indent="0" shrinkToFit="false" textRotation="0" vertical="bottom" wrapText="true"/>
      <protection hidden="false" locked="true"/>
    </xf>
    <xf applyAlignment="true" applyBorder="true" applyFont="true" applyProtection="false" borderId="0" fillId="0" fontId="0" numFmtId="164" xfId="0">
      <alignment horizontal="center" indent="0" shrinkToFit="false" textRotation="0" vertical="bottom" wrapText="false"/>
      <protection hidden="false" locked="true"/>
    </xf>
    <xf applyAlignment="true" applyBorder="false" applyFont="true" applyProtection="false" borderId="0" fillId="0" fontId="6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true" borderId="0" fillId="0" fontId="9" numFmtId="164" xfId="20">
      <alignment horizontal="center" indent="0" shrinkToFit="false" textRotation="0" vertical="bottom" wrapText="false"/>
      <protection hidden="false" locked="true"/>
    </xf>
    <xf applyAlignment="true" applyBorder="true" applyFont="true" applyProtection="true" borderId="0" fillId="0" fontId="7" numFmtId="164" xfId="2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0" fillId="0" fontId="0" numFmtId="164" xfId="0">
      <alignment horizontal="center" indent="0" shrinkToFit="false" textRotation="0" vertical="bottom" wrapText="false"/>
      <protection hidden="false" locked="true"/>
    </xf>
    <xf applyAlignment="true" applyBorder="false" applyFont="true" applyProtection="false" borderId="0" fillId="0" fontId="11" numFmtId="167" xfId="0">
      <alignment horizontal="center" indent="0" shrinkToFit="false" textRotation="0" vertical="bottom" wrapText="false"/>
      <protection hidden="false" locked="true"/>
    </xf>
    <xf applyAlignment="true" applyBorder="false" applyFont="true" applyProtection="false" borderId="0" fillId="0" fontId="11" numFmtId="164" xfId="0">
      <alignment horizontal="center" indent="0" shrinkToFit="false" textRotation="0" vertical="bottom" wrapText="false"/>
      <protection hidden="false" locked="true"/>
    </xf>
    <xf applyAlignment="true" applyBorder="false" applyFont="true" applyProtection="false" borderId="0" fillId="0" fontId="12" numFmtId="164" xfId="0">
      <alignment horizontal="center" indent="0" shrinkToFit="false" textRotation="0" vertical="bottom" wrapText="false"/>
      <protection hidden="false" locked="true"/>
    </xf>
    <xf applyAlignment="true" applyBorder="false" applyFont="false" applyProtection="false" borderId="0" fillId="0" fontId="0" numFmtId="165" xfId="0">
      <alignment horizontal="center" indent="0" shrinkToFit="false" textRotation="0" vertical="bottom" wrapText="false"/>
      <protection hidden="false" locked="true"/>
    </xf>
    <xf applyAlignment="true" applyBorder="false" applyFont="true" applyProtection="false" borderId="0" fillId="0" fontId="12" numFmtId="164" xfId="0">
      <alignment horizontal="center" indent="0" shrinkToFit="false" textRotation="0" vertical="bottom" wrapText="false"/>
      <protection hidden="false" locked="true"/>
    </xf>
    <xf applyAlignment="true" applyBorder="false" applyFont="true" applyProtection="false" borderId="0" fillId="0" fontId="6" numFmtId="168" xfId="0">
      <alignment horizontal="center" indent="0" shrinkToFit="false" textRotation="0" vertical="bottom" wrapText="false"/>
      <protection hidden="false" locked="true"/>
    </xf>
    <xf applyAlignment="true" applyBorder="false" applyFont="true" applyProtection="true" borderId="0" fillId="0" fontId="0" numFmtId="165" xfId="0">
      <alignment horizontal="center" indent="0" shrinkToFit="false" textRotation="0" vertical="bottom" wrapText="false"/>
      <protection hidden="false" locked="false"/>
    </xf>
    <xf applyAlignment="true" applyBorder="false" applyFont="true" applyProtection="false" borderId="0" fillId="2" fontId="0" numFmtId="169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0" fillId="2" fontId="0" numFmtId="169" xfId="0">
      <alignment horizontal="center" indent="0" shrinkToFit="false" textRotation="0" vertical="bottom" wrapText="false"/>
      <protection hidden="false" locked="true"/>
    </xf>
    <xf applyAlignment="true" applyBorder="false" applyFont="true" applyProtection="false" borderId="0" fillId="3" fontId="0" numFmtId="169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0" fillId="3" fontId="0" numFmtId="169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0" fillId="4" fontId="0" numFmtId="169" xfId="0">
      <alignment horizontal="center" indent="0" shrinkToFit="false" textRotation="0" vertical="bottom" wrapText="false"/>
      <protection hidden="false" locked="true"/>
    </xf>
    <xf applyAlignment="true" applyBorder="false" applyFont="true" applyProtection="false" borderId="0" fillId="5" fontId="0" numFmtId="169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0" fillId="5" fontId="0" numFmtId="169" xfId="0">
      <alignment horizontal="center" indent="0" shrinkToFit="false" textRotation="0" vertical="bottom" wrapText="false"/>
      <protection hidden="false" locked="true"/>
    </xf>
    <xf applyAlignment="true" applyBorder="false" applyFont="true" applyProtection="false" borderId="0" fillId="4" fontId="0" numFmtId="169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" fillId="4" fontId="0" numFmtId="169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" fillId="5" fontId="0" numFmtId="169" xfId="0">
      <alignment horizontal="center" indent="0" shrinkToFit="false" textRotation="0" vertical="bottom" wrapText="false"/>
      <protection hidden="false" locked="true"/>
    </xf>
    <xf applyAlignment="true" applyBorder="true" applyFont="true" applyProtection="true" borderId="1" fillId="0" fontId="0" numFmtId="169" xfId="0">
      <alignment horizontal="center" indent="0" shrinkToFit="false" textRotation="0" vertical="bottom" wrapText="false"/>
      <protection hidden="false" locked="false"/>
    </xf>
    <xf applyAlignment="true" applyBorder="true" applyFont="true" applyProtection="false" borderId="1" fillId="0" fontId="0" numFmtId="164" xfId="0">
      <alignment horizontal="center" indent="0" shrinkToFit="false" textRotation="0" vertical="bottom" wrapText="false"/>
      <protection hidden="false" locked="true"/>
    </xf>
    <xf applyAlignment="true" applyBorder="false" applyFont="true" applyProtection="false" borderId="0" fillId="0" fontId="11" numFmtId="167" xfId="0">
      <alignment horizontal="center" indent="0" shrinkToFit="false" textRotation="0" vertical="bottom" wrapText="false"/>
      <protection hidden="false" locked="true"/>
    </xf>
    <xf applyAlignment="true" applyBorder="false" applyFont="true" applyProtection="false" borderId="0" fillId="0" fontId="11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true" borderId="1" fillId="0" fontId="9" numFmtId="164" xfId="20">
      <alignment horizontal="center" indent="0" shrinkToFit="false" textRotation="0" vertical="bottom" wrapText="false"/>
      <protection hidden="false" locked="true"/>
    </xf>
    <xf applyAlignment="false" applyBorder="false" applyFont="true" applyProtection="false" borderId="0" fillId="0" fontId="7" numFmtId="164" xfId="0">
      <alignment horizontal="general" indent="0" shrinkToFit="false" textRotation="0" vertical="bottom" wrapText="false"/>
      <protection hidden="false" locked="true"/>
    </xf>
    <xf applyAlignment="tru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true" applyBorder="false" applyFont="true" applyProtection="false" borderId="0" fillId="0" fontId="13" numFmtId="164" xfId="0">
      <alignment horizontal="general" indent="0" shrinkToFit="false" textRotation="0" vertical="bottom" wrapText="false"/>
      <protection hidden="false" locked="true"/>
    </xf>
    <xf applyAlignment="true" applyBorder="false" applyFont="true" applyProtection="false" borderId="0" fillId="0" fontId="7" numFmtId="164" xfId="0">
      <alignment horizontal="general" indent="0" shrinkToFit="false" textRotation="0" vertical="bottom" wrapText="false"/>
      <protection hidden="false" locked="true"/>
    </xf>
    <xf applyAlignment="true" applyBorder="false" applyFont="false" applyProtection="false" borderId="0" fillId="6" fontId="0" numFmtId="164" xfId="0">
      <alignment horizontal="general" indent="0" shrinkToFit="false" textRotation="0" vertical="bottom" wrapText="false"/>
      <protection hidden="false" locked="true"/>
    </xf>
    <xf applyAlignment="true" applyBorder="false" applyFont="true" applyProtection="false" borderId="0" fillId="0" fontId="7" numFmtId="164" xfId="0">
      <alignment horizontal="general" indent="0" shrinkToFit="false" textRotation="0" vertical="top" wrapText="false"/>
      <protection hidden="false" locked="true"/>
    </xf>
    <xf applyAlignment="true" applyBorder="false" applyFont="false" applyProtection="false" borderId="0" fillId="6" fontId="0" numFmtId="164" xfId="0">
      <alignment horizontal="general" indent="0" shrinkToFit="false" textRotation="0" vertical="top" wrapText="false"/>
      <protection hidden="false" locked="true"/>
    </xf>
    <xf applyAlignment="true" applyBorder="false" applyFont="true" applyProtection="false" borderId="0" fillId="0" fontId="13" numFmtId="164" xfId="0">
      <alignment horizontal="left" indent="0" shrinkToFit="false" textRotation="0" vertical="bottom" wrapText="false"/>
      <protection hidden="false" locked="true"/>
    </xf>
    <xf applyAlignment="true" applyBorder="true" applyFont="true" applyProtection="false" borderId="2" fillId="0" fontId="0" numFmtId="164" xfId="0">
      <alignment horizontal="center" indent="0" shrinkToFit="false" textRotation="0" vertical="center" wrapText="true"/>
      <protection hidden="false" locked="true"/>
    </xf>
    <xf applyAlignment="true" applyBorder="false" applyFont="false" applyProtection="false" borderId="0" fillId="0" fontId="0" numFmtId="164" xfId="0">
      <alignment horizontal="general" indent="0" shrinkToFit="false" textRotation="0" vertical="center" wrapText="true"/>
      <protection hidden="false" locked="true"/>
    </xf>
    <xf applyAlignment="true" applyBorder="true" applyFont="true" applyProtection="true" borderId="0" fillId="0" fontId="9" numFmtId="164" xfId="20">
      <alignment horizontal="left" indent="0" shrinkToFit="false" textRotation="0" vertical="bottom" wrapText="false"/>
      <protection hidden="false" locked="true"/>
    </xf>
    <xf applyAlignment="true" applyBorder="false" applyFont="true" applyProtection="false" borderId="0" fillId="0" fontId="14" numFmtId="164" xfId="0">
      <alignment horizontal="center" indent="0" shrinkToFit="false" textRotation="0" vertical="bottom" wrapText="false"/>
      <protection hidden="false" locked="true"/>
    </xf>
    <xf applyAlignment="true" applyBorder="false" applyFont="true" applyProtection="false" borderId="0" fillId="0" fontId="13" numFmtId="164" xfId="0">
      <alignment horizontal="center" indent="0" shrinkToFit="false" textRotation="0" vertical="bottom" wrapText="false"/>
      <protection hidden="false" locked="true"/>
    </xf>
    <xf applyAlignment="false" applyBorder="false" applyFont="false" applyProtection="false" borderId="0" fillId="0" fontId="0" numFmtId="170" xfId="0">
      <alignment horizontal="general" indent="0" shrinkToFit="false" textRotation="0" vertical="bottom" wrapText="false"/>
      <protection hidden="false" locked="true"/>
    </xf>
    <xf applyAlignment="false" applyBorder="true" applyFont="false" applyProtection="false" borderId="1" fillId="3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4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7" fontId="0" numFmtId="164" xfId="0">
      <alignment horizontal="general" indent="0" shrinkToFit="false" textRotation="0" vertical="bottom" wrapText="false"/>
      <protection hidden="false" locked="true"/>
    </xf>
    <xf applyAlignment="true" applyBorder="false" applyFont="true" applyProtection="false" borderId="0" fillId="6" fontId="8" numFmtId="171" xfId="0">
      <alignment horizontal="general" indent="0" shrinkToFit="false" textRotation="0" vertical="bottom" wrapText="false"/>
      <protection hidden="false" locked="true"/>
    </xf>
    <xf applyAlignment="true" applyBorder="false" applyFont="true" applyProtection="false" borderId="0" fillId="6" fontId="8" numFmtId="167" xfId="0">
      <alignment horizontal="general" indent="0" shrinkToFit="false" textRotation="0" vertical="bottom" wrapText="false"/>
      <protection hidden="false" locked="true"/>
    </xf>
    <xf applyAlignment="true" applyBorder="false" applyFont="true" applyProtection="false" borderId="0" fillId="6" fontId="8" numFmtId="164" xfId="0">
      <alignment horizontal="general" indent="0" shrinkToFit="false" textRotation="0" vertical="bottom" wrapText="false"/>
      <protection hidden="false" locked="true"/>
    </xf>
    <xf applyAlignment="true" applyBorder="true" applyFont="false" applyProtection="true" borderId="0" fillId="6" fontId="10" numFmtId="164" xfId="2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0" numFmtId="164" xfId="0">
      <alignment horizontal="general" indent="0" shrinkToFit="false" textRotation="0" vertical="bottom" wrapText="false"/>
      <protection hidden="false" locked="true"/>
    </xf>
    <xf applyAlignment="true" applyBorder="false" applyFont="true" applyProtection="false" borderId="0" fillId="6" fontId="8" numFmtId="172" xfId="0">
      <alignment horizontal="general" indent="0" shrinkToFit="false" textRotation="0" vertical="bottom" wrapText="false"/>
      <protection hidden="false" locked="true"/>
    </xf>
    <xf applyAlignment="true" applyBorder="false" applyFont="true" applyProtection="false" borderId="0" fillId="0" fontId="14" numFmtId="164" xfId="0">
      <alignment horizontal="left" indent="0" shrinkToFit="false" textRotation="0" vertical="bottom" wrapText="false"/>
      <protection hidden="false" locked="true"/>
    </xf>
    <xf applyAlignment="true" applyBorder="true" applyFont="true" applyProtection="false" borderId="0" fillId="0" fontId="0" numFmtId="164" xfId="0">
      <alignment horizontal="center" indent="0" shrinkToFit="false" textRotation="0" vertical="center" wrapText="true"/>
      <protection hidden="false" locked="true"/>
    </xf>
    <xf applyAlignment="true" applyBorder="false" applyFont="true" applyProtection="false" borderId="0" fillId="4" fontId="14" numFmtId="164" xfId="0">
      <alignment horizontal="center" indent="0" shrinkToFit="false" textRotation="0" vertical="bottom" wrapText="false"/>
      <protection hidden="false" locked="true"/>
    </xf>
    <xf applyAlignment="tru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true" applyBorder="false" applyFont="false" applyProtection="false" borderId="0" fillId="0" fontId="0" numFmtId="164" xfId="0">
      <alignment horizontal="general" indent="0" shrinkToFit="false" textRotation="0" vertical="center" wrapText="false"/>
      <protection hidden="false" locked="true"/>
    </xf>
    <xf applyAlignment="true" applyBorder="false" applyFont="false" applyProtection="false" borderId="0" fillId="0" fontId="0" numFmtId="164" xfId="0">
      <alignment horizontal="general" indent="0" shrinkToFit="false" textRotation="0" vertical="center" wrapText="false"/>
      <protection hidden="false" locked="true"/>
    </xf>
    <xf applyAlignment="true" applyBorder="false" applyFont="false" applyProtection="false" borderId="0" fillId="8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0" fillId="0" fontId="15" numFmtId="164" xfId="26">
      <alignment horizontal="general" indent="0" shrinkToFit="false" textRotation="0" vertical="bottom" wrapText="false"/>
      <protection hidden="false" locked="true"/>
    </xf>
    <xf applyAlignment="true" applyBorder="true" applyFont="false" applyProtection="false" borderId="3" fillId="3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4" fillId="3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4" fillId="4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5" fillId="4" fontId="0" numFmtId="164" xfId="0">
      <alignment horizontal="general" indent="0" shrinkToFit="false" textRotation="0" vertical="bottom" wrapText="false"/>
      <protection hidden="false" locked="true"/>
    </xf>
    <xf applyAlignment="true" applyBorder="false" applyFont="false" applyProtection="false" borderId="0" fillId="4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0" fillId="0" fontId="15" numFmtId="173" xfId="26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6" fillId="3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false" applyProtection="false" borderId="7" fillId="3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7" fillId="4" fontId="0" numFmtId="164" xfId="0">
      <alignment horizontal="general" indent="0" shrinkToFit="false" textRotation="0" vertical="bottom" wrapText="false"/>
      <protection hidden="false" locked="true"/>
    </xf>
    <xf applyAlignment="true" applyBorder="false" applyFont="false" applyProtection="false" borderId="0" fillId="7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6" fillId="4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8" fillId="4" fontId="0" numFmtId="164" xfId="0">
      <alignment horizontal="general" indent="0" shrinkToFit="false" textRotation="0" vertical="bottom" wrapText="false"/>
      <protection hidden="false" locked="true"/>
    </xf>
    <xf applyAlignment="true" applyBorder="false" applyFont="false" applyProtection="false" borderId="0" fillId="3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9" fillId="4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10" fillId="4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false" applyProtection="false" borderId="11" fillId="4" fontId="0" numFmtId="164" xfId="0">
      <alignment horizontal="general" indent="0" shrinkToFit="false" textRotation="0" vertical="bottom" wrapText="false"/>
      <protection hidden="false" locked="true"/>
    </xf>
    <xf applyAlignment="true" applyBorder="false" applyFont="true" applyProtection="false" borderId="0" fillId="0" fontId="8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0" numFmtId="164" xfId="20">
      <alignment horizontal="general" indent="0" shrinkToFit="false" textRotation="0" vertical="bottom" wrapText="false"/>
      <protection hidden="false" locked="true"/>
    </xf>
    <xf applyAlignment="true" applyBorder="false" applyFont="true" applyProtection="false" borderId="0" fillId="0" fontId="8" numFmtId="174" xfId="0">
      <alignment horizontal="general" indent="0" shrinkToFit="false" textRotation="0" vertical="bottom" wrapText="false"/>
      <protection hidden="false" locked="true"/>
    </xf>
    <xf applyAlignment="true" applyBorder="true" applyFont="false" applyProtection="false" borderId="1" fillId="4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0" fillId="0" fontId="7" numFmtId="164" xfId="22">
      <alignment horizontal="general" indent="0" shrinkToFit="false" textRotation="0" vertical="bottom" wrapText="false"/>
      <protection hidden="false" locked="true"/>
    </xf>
    <xf applyAlignment="false" applyBorder="true" applyFont="false" applyProtection="false" borderId="0" fillId="0" fontId="0" numFmtId="169" xfId="0">
      <alignment horizontal="general" indent="0" shrinkToFit="false" textRotation="0" vertical="bottom" wrapText="false"/>
      <protection hidden="false" locked="true"/>
    </xf>
  </cellXfs>
  <cellStyles count="15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  <cellStyle builtinId="54" customBuiltin="true" name="Hyperlink 2" xfId="21"/>
    <cellStyle builtinId="54" customBuiltin="true" name="Normal 2" xfId="22"/>
    <cellStyle builtinId="54" customBuiltin="true" name="Normal 2 2" xfId="23"/>
    <cellStyle builtinId="54" customBuiltin="true" name="Normal 2 3" xfId="24"/>
    <cellStyle builtinId="54" customBuiltin="true" name="Normal 2 3 2" xfId="25"/>
    <cellStyle builtinId="54" customBuiltin="true" name="Normal 3" xfId="26"/>
    <cellStyle builtinId="54" customBuiltin="true" name="Normal 4" xfId="27"/>
    <cellStyle builtinId="54" customBuiltin="true" name="Normal 5" xfId="28"/>
    <cellStyle builtinId="8" customBuiltin="false" name="*unknown*" xfId="20"/>
  </cellStyles>
  <dxfs count="9">
    <dxf>
      <font>
        <name val="Calibri"/>
        <charset val="1"/>
        <family val="2"/>
        <color rgb="FF000000"/>
        <sz val="11"/>
      </font>
      <fill>
        <patternFill>
          <bgColor rgb="FF000000"/>
        </patternFill>
      </fill>
    </dxf>
    <dxf>
      <font>
        <name val="Calibri"/>
        <charset val="1"/>
        <family val="2"/>
        <color rgb="FF000000"/>
        <sz val="11"/>
      </font>
      <fill>
        <patternFill>
          <bgColor rgb="FF000000"/>
        </patternFill>
      </fill>
    </dxf>
    <dxf>
      <font>
        <name val="Calibri"/>
        <charset val="1"/>
        <family val="2"/>
        <color rgb="FF000000"/>
        <sz val="11"/>
      </font>
      <fill>
        <patternFill>
          <bgColor rgb="FF000000"/>
        </patternFill>
      </fill>
    </dxf>
    <dxf>
      <font>
        <name val="Calibri"/>
        <charset val="1"/>
        <family val="2"/>
        <color rgb="FF000000"/>
        <sz val="11"/>
      </font>
      <fill>
        <patternFill>
          <bgColor rgb="FF000000"/>
        </patternFill>
      </fill>
    </dxf>
    <dxf>
      <font>
        <name val="Calibri"/>
        <charset val="1"/>
        <family val="2"/>
        <color rgb="FF000000"/>
        <sz val="11"/>
      </font>
      <fill>
        <patternFill>
          <bgColor rgb="FF000000"/>
        </patternFill>
      </fill>
    </dxf>
    <dxf>
      <font>
        <name val="Calibri"/>
        <charset val="1"/>
        <family val="2"/>
        <color rgb="FF000000"/>
        <sz val="11"/>
      </font>
      <fill>
        <patternFill>
          <bgColor rgb="FFFFFF00"/>
        </patternFill>
      </fill>
    </dxf>
    <dxf>
      <font>
        <name val="Calibri"/>
        <charset val="1"/>
        <family val="2"/>
        <color rgb="FF000000"/>
        <sz val="11"/>
      </font>
      <fill>
        <patternFill>
          <bgColor rgb="FFFFFF00"/>
        </patternFill>
      </fill>
    </dxf>
    <dxf>
      <font>
        <name val="Calibri"/>
        <charset val="1"/>
        <family val="2"/>
        <color rgb="FF000000"/>
        <sz val="11"/>
      </font>
      <fill>
        <patternFill>
          <bgColor rgb="FFFFFF00"/>
        </patternFill>
      </fill>
    </dxf>
    <dxf>
      <font>
        <name val="Calibri"/>
        <charset val="1"/>
        <family val="2"/>
        <color rgb="FF000000"/>
        <sz val="11"/>
      </font>
      <fill>
        <patternFill>
          <bgColor rgb="FF000000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D99694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558ED5"/>
      <rgbColor rgb="FF969696"/>
      <rgbColor rgb="FF003366"/>
      <rgbColor rgb="FF339966"/>
      <rgbColor rgb="FF003300"/>
      <rgbColor rgb="FF333300"/>
      <rgbColor rgb="FF993300"/>
      <rgbColor rgb="FF993366"/>
      <rgbColor rgb="FF1F497D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://www.pointstreak.com/prostats/teamplayerstats.html?teamid=327256&amp;seasonid=11264" TargetMode="External"/><Relationship Id="rId2" Type="http://schemas.openxmlformats.org/officeDocument/2006/relationships/hyperlink" Target="http://www.pointstreak.com/prostats/teamplayerstats.html?teamid=132570&amp;seasonid=11264" TargetMode="External"/><Relationship Id="rId3" Type="http://schemas.openxmlformats.org/officeDocument/2006/relationships/hyperlink" Target="http://www.pointstreak.com/prostats/teamplayerstats.html?teamid=327256&amp;seasonid=11264" TargetMode="External"/><Relationship Id="rId4" Type="http://schemas.openxmlformats.org/officeDocument/2006/relationships/hyperlink" Target="http://www.pointstreak.com/prostats/teamplayerstats.html?teamid=327256&amp;seasonid=11264" TargetMode="External"/><Relationship Id="rId5" Type="http://schemas.openxmlformats.org/officeDocument/2006/relationships/hyperlink" Target="http://www.pointstreak.com/prostats/teamplayerstats.html?teamid=327256&amp;seasonid=11264" TargetMode="External"/><Relationship Id="rId6" Type="http://schemas.openxmlformats.org/officeDocument/2006/relationships/hyperlink" Target="http://www.pointstreak.com/prostats/teamplayerstats.html?teamid=320444&amp;seasonid=11264" TargetMode="External"/><Relationship Id="rId7" Type="http://schemas.openxmlformats.org/officeDocument/2006/relationships/hyperlink" Target="http://www.pointstreak.com/prostats/teamplayerstats.html?teamid=327261&amp;seasonid=11264" TargetMode="External"/><Relationship Id="rId8" Type="http://schemas.openxmlformats.org/officeDocument/2006/relationships/hyperlink" Target="http://www.pointstreak.com/prostats/teamplayerstats.html?teamid=327257&amp;seasonid=11264" TargetMode="External"/><Relationship Id="rId9" Type="http://schemas.openxmlformats.org/officeDocument/2006/relationships/hyperlink" Target="http://www.pointstreak.com/prostats/teamplayerstats.html?teamid=327254&amp;seasonid=11264" TargetMode="External"/><Relationship Id="rId10" Type="http://schemas.openxmlformats.org/officeDocument/2006/relationships/hyperlink" Target="http://www.pointstreak.com/prostats/teamplayerstats.html?teamid=327256&amp;seasonid=11264" TargetMode="External"/><Relationship Id="rId11" Type="http://schemas.openxmlformats.org/officeDocument/2006/relationships/hyperlink" Target="http://www.pointstreak.com/prostats/teamplayerstats.html?teamid=132570&amp;seasonid=11264" TargetMode="External"/><Relationship Id="rId12" Type="http://schemas.openxmlformats.org/officeDocument/2006/relationships/hyperlink" Target="http://www.pointstreak.com/prostats/teamplayerstats.html?teamid=327259&amp;seasonid=11264" TargetMode="External"/><Relationship Id="rId13" Type="http://schemas.openxmlformats.org/officeDocument/2006/relationships/hyperlink" Target="http://www.pointstreak.com/prostats/teamplayerstats.html?teamid=327257&amp;seasonid=11264" TargetMode="External"/><Relationship Id="rId14" Type="http://schemas.openxmlformats.org/officeDocument/2006/relationships/hyperlink" Target="http://www.pointstreak.com/prostats/teamplayerstats.html?teamid=320444&amp;seasonid=11264" TargetMode="External"/><Relationship Id="rId15" Type="http://schemas.openxmlformats.org/officeDocument/2006/relationships/hyperlink" Target="http://www.pointstreak.com/prostats/teamplayerstats.html?teamid=327261&amp;seasonid=11264" TargetMode="External"/><Relationship Id="rId16" Type="http://schemas.openxmlformats.org/officeDocument/2006/relationships/hyperlink" Target="http://www.pointstreak.com/prostats/teamplayerstats.html?teamid=320444&amp;seasonid=11264" TargetMode="External"/><Relationship Id="rId17" Type="http://schemas.openxmlformats.org/officeDocument/2006/relationships/hyperlink" Target="http://www.pointstreak.com/prostats/teamplayerstats.html?teamid=327261&amp;seasonid=11264" TargetMode="External"/><Relationship Id="rId18" Type="http://schemas.openxmlformats.org/officeDocument/2006/relationships/hyperlink" Target="http://www.pointstreak.com/prostats/teamplayerstats.html?teamid=327259&amp;seasonid=11264" TargetMode="External"/><Relationship Id="rId19" Type="http://schemas.openxmlformats.org/officeDocument/2006/relationships/hyperlink" Target="http://www.pointstreak.com/prostats/teamplayerstats.html?teamid=327259&amp;seasonid=11264" TargetMode="External"/><Relationship Id="rId20" Type="http://schemas.openxmlformats.org/officeDocument/2006/relationships/hyperlink" Target="http://www.pointstreak.com/prostats/teamplayerstats.html?teamid=327256&amp;seasonid=11264" TargetMode="External"/><Relationship Id="rId21" Type="http://schemas.openxmlformats.org/officeDocument/2006/relationships/hyperlink" Target="http://www.pointstreak.com/prostats/teamplayerstats.html?teamid=132570&amp;seasonid=11264" TargetMode="External"/><Relationship Id="rId22" Type="http://schemas.openxmlformats.org/officeDocument/2006/relationships/hyperlink" Target="http://www.pointstreak.com/prostats/teamplayerstats.html?teamid=327256&amp;seasonid=11264" TargetMode="External"/><Relationship Id="rId23" Type="http://schemas.openxmlformats.org/officeDocument/2006/relationships/hyperlink" Target="http://www.pointstreak.com/prostats/teamplayerstats.html?teamid=132570&amp;seasonid=11264" TargetMode="External"/><Relationship Id="rId24" Type="http://schemas.openxmlformats.org/officeDocument/2006/relationships/hyperlink" Target="http://www.pointstreak.com/prostats/teamplayerstats.html?teamid=327257&amp;seasonid=11264" TargetMode="External"/><Relationship Id="rId25" Type="http://schemas.openxmlformats.org/officeDocument/2006/relationships/hyperlink" Target="http://www.pointstreak.com/prostats/teamplayerstats.html?teamid=327254&amp;seasonid=11264" TargetMode="External"/><Relationship Id="rId26" Type="http://schemas.openxmlformats.org/officeDocument/2006/relationships/hyperlink" Target="http://www.pointstreak.com/prostats/teamplayerstats.html?teamid=327257&amp;seasonid=11264" TargetMode="External"/><Relationship Id="rId27" Type="http://schemas.openxmlformats.org/officeDocument/2006/relationships/hyperlink" Target="http://www.pointstreak.com/prostats/teamplayerstats.html?teamid=327254&amp;seasonid=11264" TargetMode="External"/><Relationship Id="rId28" Type="http://schemas.openxmlformats.org/officeDocument/2006/relationships/hyperlink" Target="http://www.pointstreak.com/prostats/teamplayerstats.html?teamid=452038&amp;seasonid=11274" TargetMode="External"/><Relationship Id="rId29" Type="http://schemas.openxmlformats.org/officeDocument/2006/relationships/hyperlink" Target="http://www.pointstreak.com/prostats/teamplayerstats.html?teamid=452026&amp;seasonid=11274" TargetMode="External"/><Relationship Id="rId30" Type="http://schemas.openxmlformats.org/officeDocument/2006/relationships/hyperlink" Target="http://www.pointstreak.com/prostats/teamplayerstats.html?teamid=452033&amp;seasonid=11274" TargetMode="External"/><Relationship Id="rId31" Type="http://schemas.openxmlformats.org/officeDocument/2006/relationships/hyperlink" Target="http://www.pointstreak.com/prostats/teamplayerstats.html?teamid=452032&amp;seasonid=11274" TargetMode="External"/><Relationship Id="rId32" Type="http://schemas.openxmlformats.org/officeDocument/2006/relationships/hyperlink" Target="http://www.pointstreak.com/prostats/teamplayerstats.html?teamid=452035&amp;seasonid=11274" TargetMode="External"/><Relationship Id="rId33" Type="http://schemas.openxmlformats.org/officeDocument/2006/relationships/hyperlink" Target="http://www.pointstreak.com/prostats/teamplayerstats.html?teamid=452031&amp;seasonid=11274" TargetMode="External"/><Relationship Id="rId34" Type="http://schemas.openxmlformats.org/officeDocument/2006/relationships/hyperlink" Target="http://www.pointstreak.com/prostats/teamplayerstats.html?teamid=452027&amp;seasonid=11274" TargetMode="External"/><Relationship Id="rId35" Type="http://schemas.openxmlformats.org/officeDocument/2006/relationships/hyperlink" Target="http://www.pointstreak.com/prostats/teamplayerstats.html?teamid=452034&amp;seasonid=11274" TargetMode="External"/><Relationship Id="rId36" Type="http://schemas.openxmlformats.org/officeDocument/2006/relationships/hyperlink" Target="http://www.pointstreak.com/prostats/teamplayerstats.html?teamid=452033&amp;seasonid=11274" TargetMode="External"/><Relationship Id="rId37" Type="http://schemas.openxmlformats.org/officeDocument/2006/relationships/hyperlink" Target="http://www.pointstreak.com/prostats/teamplayerstats.html?teamid=452029&amp;seasonid=11274" TargetMode="External"/><Relationship Id="rId38" Type="http://schemas.openxmlformats.org/officeDocument/2006/relationships/hyperlink" Target="http://www.pointstreak.com/prostats/teamplayerstats.html?teamid=452026&amp;seasonid=11274" TargetMode="External"/><Relationship Id="rId39" Type="http://schemas.openxmlformats.org/officeDocument/2006/relationships/hyperlink" Target="http://www.pointstreak.com/prostats/teamplayerstats.html?teamid=452027&amp;seasonid=11274" TargetMode="External"/><Relationship Id="rId40" Type="http://schemas.openxmlformats.org/officeDocument/2006/relationships/hyperlink" Target="http://www.pointstreak.com/prostats/teamplayerstats.html?teamid=452034&amp;seasonid=11274" TargetMode="External"/><Relationship Id="rId41" Type="http://schemas.openxmlformats.org/officeDocument/2006/relationships/hyperlink" Target="http://www.pointstreak.com/prostats/teamplayerstats.html?teamid=452026&amp;seasonid=11274" TargetMode="Externa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hyperlink" Target="http://www.pointstreak.com/prostats/standings.html?leagueid=1652&amp;seasonid=11249&amp;sortby=gp" TargetMode="External"/><Relationship Id="rId2" Type="http://schemas.openxmlformats.org/officeDocument/2006/relationships/hyperlink" Target="http://www.pointstreak.com/prostats/standings.html?leagueid=1652&amp;seasonid=11249&amp;sortby=w" TargetMode="External"/><Relationship Id="rId3" Type="http://schemas.openxmlformats.org/officeDocument/2006/relationships/hyperlink" Target="http://www.pointstreak.com/prostats/standings.html?leagueid=1652&amp;seasonid=11249&amp;sortby=l" TargetMode="External"/><Relationship Id="rId4" Type="http://schemas.openxmlformats.org/officeDocument/2006/relationships/hyperlink" Target="http://www.pointstreak.com/prostats/standings.html?leagueid=1652&amp;seasonid=11249&amp;sortby=otl" TargetMode="External"/><Relationship Id="rId5" Type="http://schemas.openxmlformats.org/officeDocument/2006/relationships/hyperlink" Target="http://www.pointstreak.com/prostats/standings.html?leagueid=1652&amp;seasonid=11249&amp;sortby=sol" TargetMode="External"/><Relationship Id="rId6" Type="http://schemas.openxmlformats.org/officeDocument/2006/relationships/hyperlink" Target="http://www.pointstreak.com/prostats/standings.html?leagueid=1652&amp;seasonid=11249&amp;sortby=pts" TargetMode="External"/><Relationship Id="rId7" Type="http://schemas.openxmlformats.org/officeDocument/2006/relationships/hyperlink" Target="http://www.pointstreak.com/prostats/standings.html?leagueid=1652&amp;seasonid=11249&amp;sortby=wpct" TargetMode="External"/><Relationship Id="rId8" Type="http://schemas.openxmlformats.org/officeDocument/2006/relationships/hyperlink" Target="http://www.pointstreak.com/prostats/teamplayerstats.html?teamid=451794&amp;seasonid=11249" TargetMode="External"/><Relationship Id="rId9" Type="http://schemas.openxmlformats.org/officeDocument/2006/relationships/hyperlink" Target="http://www.pointstreak.com/prostats/teamplayerstats.html?teamid=451797&amp;seasonid=11249" TargetMode="External"/><Relationship Id="rId10" Type="http://schemas.openxmlformats.org/officeDocument/2006/relationships/hyperlink" Target="http://www.pointstreak.com/prostats/teamplayerstats.html?teamid=451801&amp;seasonid=11249" TargetMode="External"/><Relationship Id="rId11" Type="http://schemas.openxmlformats.org/officeDocument/2006/relationships/hyperlink" Target="http://www.pointstreak.com/prostats/teamplayerstats.html?teamid=451799&amp;seasonid=11249" TargetMode="External"/><Relationship Id="rId12" Type="http://schemas.openxmlformats.org/officeDocument/2006/relationships/hyperlink" Target="http://www.pointstreak.com/prostats/teamplayerstats.html?teamid=451796&amp;seasonid=11249" TargetMode="External"/><Relationship Id="rId13" Type="http://schemas.openxmlformats.org/officeDocument/2006/relationships/hyperlink" Target="http://www.pointstreak.com/prostats/teamplayerstats.html?teamid=451798&amp;seasonid=11249" TargetMode="External"/><Relationship Id="rId14" Type="http://schemas.openxmlformats.org/officeDocument/2006/relationships/hyperlink" Target="http://www.pointstreak.com/prostats/teamplayerstats.html?teamid=451793&amp;seasonid=11249" TargetMode="External"/><Relationship Id="rId15" Type="http://schemas.openxmlformats.org/officeDocument/2006/relationships/hyperlink" Target="http://www.pointstreak.com/prostats/teamplayerstats.html?teamid=451800&amp;seasonid=11249" TargetMode="External"/><Relationship Id="rId16" Type="http://schemas.openxmlformats.org/officeDocument/2006/relationships/hyperlink" Target="http://www.pointstreak.com/prostats/teamplayerstats.html?teamid=451795&amp;seasonid=11249" TargetMode="External"/><Relationship Id="rId17" Type="http://schemas.openxmlformats.org/officeDocument/2006/relationships/hyperlink" Target="https://secure.pointstreak.com/admin/entry2/playerEdit.html?steamid=451801" TargetMode="External"/><Relationship Id="rId18" Type="http://schemas.openxmlformats.org/officeDocument/2006/relationships/hyperlink" Target="https://secure.pointstreak.com/admin/entry2/playerEdit.html?steamid=451799" TargetMode="External"/><Relationship Id="rId19" Type="http://schemas.openxmlformats.org/officeDocument/2006/relationships/hyperlink" Target="https://secure.pointstreak.com/admin/entry2/playerEdit.html?steamid=451797" TargetMode="External"/><Relationship Id="rId20" Type="http://schemas.openxmlformats.org/officeDocument/2006/relationships/hyperlink" Target="https://secure.pointstreak.com/admin/entry2/playerEdit.html?steamid=451795" TargetMode="External"/><Relationship Id="rId21" Type="http://schemas.openxmlformats.org/officeDocument/2006/relationships/hyperlink" Target="https://secure.pointstreak.com/admin/entry2/playerEdit.html?steamid=451796" TargetMode="External"/><Relationship Id="rId22" Type="http://schemas.openxmlformats.org/officeDocument/2006/relationships/hyperlink" Target="https://secure.pointstreak.com/admin/entry2/playerEdit.html?steamid=451793" TargetMode="External"/><Relationship Id="rId23" Type="http://schemas.openxmlformats.org/officeDocument/2006/relationships/hyperlink" Target="https://secure.pointstreak.com/admin/entry2/playerEdit.html?steamid=451799" TargetMode="External"/><Relationship Id="rId24" Type="http://schemas.openxmlformats.org/officeDocument/2006/relationships/hyperlink" Target="https://secure.pointstreak.com/admin/entry2/playerEdit.html?steamid=451797" TargetMode="Externa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hyperlink" Target="http://www.pointstreak.com/prostats/standings.html?leagueid=1653&amp;seasonid=11259&amp;sortby=gp" TargetMode="External"/><Relationship Id="rId2" Type="http://schemas.openxmlformats.org/officeDocument/2006/relationships/hyperlink" Target="http://www.pointstreak.com/prostats/standings.html?leagueid=1653&amp;seasonid=11259&amp;sortby=w" TargetMode="External"/><Relationship Id="rId3" Type="http://schemas.openxmlformats.org/officeDocument/2006/relationships/hyperlink" Target="http://www.pointstreak.com/prostats/standings.html?leagueid=1653&amp;seasonid=11259&amp;sortby=l" TargetMode="External"/><Relationship Id="rId4" Type="http://schemas.openxmlformats.org/officeDocument/2006/relationships/hyperlink" Target="http://www.pointstreak.com/prostats/standings.html?leagueid=1653&amp;seasonid=11259&amp;sortby=otl" TargetMode="External"/><Relationship Id="rId5" Type="http://schemas.openxmlformats.org/officeDocument/2006/relationships/hyperlink" Target="http://www.pointstreak.com/prostats/standings.html?leagueid=1653&amp;seasonid=11259&amp;sortby=sol" TargetMode="External"/><Relationship Id="rId6" Type="http://schemas.openxmlformats.org/officeDocument/2006/relationships/hyperlink" Target="http://www.pointstreak.com/prostats/standings.html?leagueid=1653&amp;seasonid=11259&amp;sortby=pts" TargetMode="External"/><Relationship Id="rId7" Type="http://schemas.openxmlformats.org/officeDocument/2006/relationships/hyperlink" Target="http://www.pointstreak.com/prostats/standings.html?leagueid=1653&amp;seasonid=11259&amp;sortby=wpct" TargetMode="External"/><Relationship Id="rId8" Type="http://schemas.openxmlformats.org/officeDocument/2006/relationships/hyperlink" Target="http://www.pointstreak.com/prostats/teamplayerstats.html?teamid=451864&amp;seasonid=11259" TargetMode="External"/><Relationship Id="rId9" Type="http://schemas.openxmlformats.org/officeDocument/2006/relationships/hyperlink" Target="http://www.pointstreak.com/prostats/teamplayerstats.html?teamid=451863&amp;seasonid=11259" TargetMode="External"/><Relationship Id="rId10" Type="http://schemas.openxmlformats.org/officeDocument/2006/relationships/hyperlink" Target="http://www.pointstreak.com/prostats/teamplayerstats.html?teamid=132579&amp;seasonid=11259" TargetMode="External"/><Relationship Id="rId11" Type="http://schemas.openxmlformats.org/officeDocument/2006/relationships/hyperlink" Target="http://www.pointstreak.com/prostats/teamplayerstats.html?teamid=132578&amp;seasonid=11259" TargetMode="External"/><Relationship Id="rId12" Type="http://schemas.openxmlformats.org/officeDocument/2006/relationships/hyperlink" Target="http://www.pointstreak.com/prostats/teamplayerstats.html?teamid=201201&amp;seasonid=11259" TargetMode="External"/><Relationship Id="rId13" Type="http://schemas.openxmlformats.org/officeDocument/2006/relationships/hyperlink" Target="http://www.pointstreak.com/prostats/teamplayerstats.html?teamid=451865&amp;seasonid=11259" TargetMode="External"/><Relationship Id="rId14" Type="http://schemas.openxmlformats.org/officeDocument/2006/relationships/hyperlink" Target="http://www.pointstreak.com/prostats/teamplayerstats.html?teamid=132584&amp;seasonid=11259" TargetMode="External"/><Relationship Id="rId15" Type="http://schemas.openxmlformats.org/officeDocument/2006/relationships/hyperlink" Target="http://www.pointstreak.com/prostats/teamplayerstats.html?teamid=132588&amp;seasonid=11259" TargetMode="External"/><Relationship Id="rId16" Type="http://schemas.openxmlformats.org/officeDocument/2006/relationships/hyperlink" Target="http://www.pointstreak.com/prostats/teamplayerstats.html?teamid=132580&amp;seasonid=11259" TargetMode="External"/><Relationship Id="rId17" Type="http://schemas.openxmlformats.org/officeDocument/2006/relationships/hyperlink" Target="http://www.pointstreak.com/prostats/teamplayerstats.html?teamid=132586&amp;seasonid=11259" TargetMode="External"/><Relationship Id="rId18" Type="http://schemas.openxmlformats.org/officeDocument/2006/relationships/hyperlink" Target="http://www.pointstreak.com/prostats/standings.html?leagueid=1653&amp;seasonid=11259&amp;sortby=gp" TargetMode="External"/><Relationship Id="rId19" Type="http://schemas.openxmlformats.org/officeDocument/2006/relationships/hyperlink" Target="http://www.pointstreak.com/prostats/standings.html?leagueid=1653&amp;seasonid=11259&amp;sortby=w" TargetMode="External"/><Relationship Id="rId20" Type="http://schemas.openxmlformats.org/officeDocument/2006/relationships/hyperlink" Target="http://www.pointstreak.com/prostats/standings.html?leagueid=1653&amp;seasonid=11259&amp;sortby=l" TargetMode="External"/><Relationship Id="rId21" Type="http://schemas.openxmlformats.org/officeDocument/2006/relationships/hyperlink" Target="http://www.pointstreak.com/prostats/standings.html?leagueid=1653&amp;seasonid=11259&amp;sortby=otl" TargetMode="External"/><Relationship Id="rId22" Type="http://schemas.openxmlformats.org/officeDocument/2006/relationships/hyperlink" Target="http://www.pointstreak.com/prostats/standings.html?leagueid=1653&amp;seasonid=11259&amp;sortby=sol" TargetMode="External"/><Relationship Id="rId23" Type="http://schemas.openxmlformats.org/officeDocument/2006/relationships/hyperlink" Target="http://www.pointstreak.com/prostats/standings.html?leagueid=1653&amp;seasonid=11259&amp;sortby=pts" TargetMode="External"/><Relationship Id="rId24" Type="http://schemas.openxmlformats.org/officeDocument/2006/relationships/hyperlink" Target="http://www.pointstreak.com/prostats/standings.html?leagueid=1653&amp;seasonid=11259&amp;sortby=wpct" TargetMode="External"/><Relationship Id="rId25" Type="http://schemas.openxmlformats.org/officeDocument/2006/relationships/hyperlink" Target="http://www.pointstreak.com/prostats/teamplayerstats.html?teamid=331568&amp;seasonid=11259" TargetMode="External"/><Relationship Id="rId26" Type="http://schemas.openxmlformats.org/officeDocument/2006/relationships/hyperlink" Target="http://www.pointstreak.com/prostats/teamplayerstats.html?teamid=331566&amp;seasonid=11259" TargetMode="External"/><Relationship Id="rId27" Type="http://schemas.openxmlformats.org/officeDocument/2006/relationships/hyperlink" Target="http://www.pointstreak.com/prostats/teamplayerstats.html?teamid=331571&amp;seasonid=11259" TargetMode="External"/><Relationship Id="rId28" Type="http://schemas.openxmlformats.org/officeDocument/2006/relationships/hyperlink" Target="http://www.pointstreak.com/prostats/teamplayerstats.html?teamid=331565&amp;seasonid=11259" TargetMode="External"/><Relationship Id="rId29" Type="http://schemas.openxmlformats.org/officeDocument/2006/relationships/hyperlink" Target="http://www.pointstreak.com/prostats/teamplayerstats.html?teamid=331569&amp;seasonid=11259" TargetMode="External"/><Relationship Id="rId30" Type="http://schemas.openxmlformats.org/officeDocument/2006/relationships/hyperlink" Target="http://www.pointstreak.com/prostats/teamplayerstats.html?teamid=331570&amp;seasonid=11259" TargetMode="External"/><Relationship Id="rId31" Type="http://schemas.openxmlformats.org/officeDocument/2006/relationships/hyperlink" Target="http://www.pointstreak.com/prostats/teamplayerstats.html?teamid=400244&amp;seasonid=11259" TargetMode="External"/><Relationship Id="rId32" Type="http://schemas.openxmlformats.org/officeDocument/2006/relationships/hyperlink" Target="http://www.pointstreak.com/prostats/teamplayerstats.html?teamid=331567&amp;seasonid=11259" TargetMode="Externa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hyperlink" Target="http://www.pointstreak.com/prostats/standings.html?leagueid=1658&amp;seasonid=11274&amp;sortby=gp" TargetMode="External"/><Relationship Id="rId2" Type="http://schemas.openxmlformats.org/officeDocument/2006/relationships/hyperlink" Target="http://www.pointstreak.com/prostats/standings.html?leagueid=1658&amp;seasonid=11274&amp;sortby=w" TargetMode="External"/><Relationship Id="rId3" Type="http://schemas.openxmlformats.org/officeDocument/2006/relationships/hyperlink" Target="http://www.pointstreak.com/prostats/standings.html?leagueid=1658&amp;seasonid=11274&amp;sortby=l" TargetMode="External"/><Relationship Id="rId4" Type="http://schemas.openxmlformats.org/officeDocument/2006/relationships/hyperlink" Target="http://www.pointstreak.com/prostats/standings.html?leagueid=1658&amp;seasonid=11274&amp;sortby=otl" TargetMode="External"/><Relationship Id="rId5" Type="http://schemas.openxmlformats.org/officeDocument/2006/relationships/hyperlink" Target="http://www.pointstreak.com/prostats/standings.html?leagueid=1658&amp;seasonid=11274&amp;sortby=sol" TargetMode="External"/><Relationship Id="rId6" Type="http://schemas.openxmlformats.org/officeDocument/2006/relationships/hyperlink" Target="http://www.pointstreak.com/prostats/standings.html?leagueid=1658&amp;seasonid=11274&amp;sortby=pts" TargetMode="External"/><Relationship Id="rId7" Type="http://schemas.openxmlformats.org/officeDocument/2006/relationships/hyperlink" Target="http://www.pointstreak.com/prostats/standings.html?leagueid=1658&amp;seasonid=11274&amp;sortby=wpct" TargetMode="External"/><Relationship Id="rId8" Type="http://schemas.openxmlformats.org/officeDocument/2006/relationships/hyperlink" Target="http://www.pointstreak.com/prostats/teamplayerstats.html?teamid=452027&amp;seasonid=11274" TargetMode="External"/><Relationship Id="rId9" Type="http://schemas.openxmlformats.org/officeDocument/2006/relationships/hyperlink" Target="http://www.pointstreak.com/prostats/teamplayerstats.html?teamid=452029&amp;seasonid=11274" TargetMode="External"/><Relationship Id="rId10" Type="http://schemas.openxmlformats.org/officeDocument/2006/relationships/hyperlink" Target="http://www.pointstreak.com/prostats/teamplayerstats.html?teamid=452036&amp;seasonid=11274" TargetMode="External"/><Relationship Id="rId11" Type="http://schemas.openxmlformats.org/officeDocument/2006/relationships/hyperlink" Target="http://www.pointstreak.com/prostats/teamplayerstats.html?teamid=452028&amp;seasonid=11274" TargetMode="External"/><Relationship Id="rId12" Type="http://schemas.openxmlformats.org/officeDocument/2006/relationships/hyperlink" Target="http://www.pointstreak.com/prostats/teamplayerstats.html?teamid=452026&amp;seasonid=11274" TargetMode="External"/><Relationship Id="rId13" Type="http://schemas.openxmlformats.org/officeDocument/2006/relationships/hyperlink" Target="http://www.pointstreak.com/prostats/teamplayerstats.html?teamid=452038&amp;seasonid=11274" TargetMode="External"/><Relationship Id="rId14" Type="http://schemas.openxmlformats.org/officeDocument/2006/relationships/hyperlink" Target="http://www.pointstreak.com/prostats/teamplayerstats.html?teamid=452030&amp;seasonid=11274" TargetMode="External"/><Relationship Id="rId15" Type="http://schemas.openxmlformats.org/officeDocument/2006/relationships/hyperlink" Target="http://www.pointstreak.com/prostats/standings.html?leagueid=1658&amp;seasonid=11274&amp;sortby=gp" TargetMode="External"/><Relationship Id="rId16" Type="http://schemas.openxmlformats.org/officeDocument/2006/relationships/hyperlink" Target="http://www.pointstreak.com/prostats/standings.html?leagueid=1658&amp;seasonid=11274&amp;sortby=w" TargetMode="External"/><Relationship Id="rId17" Type="http://schemas.openxmlformats.org/officeDocument/2006/relationships/hyperlink" Target="http://www.pointstreak.com/prostats/standings.html?leagueid=1658&amp;seasonid=11274&amp;sortby=l" TargetMode="External"/><Relationship Id="rId18" Type="http://schemas.openxmlformats.org/officeDocument/2006/relationships/hyperlink" Target="http://www.pointstreak.com/prostats/standings.html?leagueid=1658&amp;seasonid=11274&amp;sortby=otl" TargetMode="External"/><Relationship Id="rId19" Type="http://schemas.openxmlformats.org/officeDocument/2006/relationships/hyperlink" Target="http://www.pointstreak.com/prostats/standings.html?leagueid=1658&amp;seasonid=11274&amp;sortby=sol" TargetMode="External"/><Relationship Id="rId20" Type="http://schemas.openxmlformats.org/officeDocument/2006/relationships/hyperlink" Target="http://www.pointstreak.com/prostats/standings.html?leagueid=1658&amp;seasonid=11274&amp;sortby=pts" TargetMode="External"/><Relationship Id="rId21" Type="http://schemas.openxmlformats.org/officeDocument/2006/relationships/hyperlink" Target="http://www.pointstreak.com/prostats/standings.html?leagueid=1658&amp;seasonid=11274&amp;sortby=wpct" TargetMode="External"/><Relationship Id="rId22" Type="http://schemas.openxmlformats.org/officeDocument/2006/relationships/hyperlink" Target="http://www.pointstreak.com/prostats/teamplayerstats.html?teamid=452037&amp;seasonid=11274" TargetMode="External"/><Relationship Id="rId23" Type="http://schemas.openxmlformats.org/officeDocument/2006/relationships/hyperlink" Target="http://www.pointstreak.com/prostats/teamplayerstats.html?teamid=452034&amp;seasonid=11274" TargetMode="External"/><Relationship Id="rId24" Type="http://schemas.openxmlformats.org/officeDocument/2006/relationships/hyperlink" Target="http://www.pointstreak.com/prostats/teamplayerstats.html?teamid=452033&amp;seasonid=11274" TargetMode="External"/><Relationship Id="rId25" Type="http://schemas.openxmlformats.org/officeDocument/2006/relationships/hyperlink" Target="http://www.pointstreak.com/prostats/teamplayerstats.html?teamid=452035&amp;seasonid=11274" TargetMode="External"/><Relationship Id="rId26" Type="http://schemas.openxmlformats.org/officeDocument/2006/relationships/hyperlink" Target="http://www.pointstreak.com/prostats/teamplayerstats.html?teamid=452031&amp;seasonid=11274" TargetMode="External"/><Relationship Id="rId27" Type="http://schemas.openxmlformats.org/officeDocument/2006/relationships/hyperlink" Target="http://www.pointstreak.com/prostats/teamplayerstats.html?teamid=452032&amp;seasonid=11274" TargetMode="Externa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hyperlink" Target="http://www.pointstreak.com/prostats/standings.html?leagueid=1654&amp;seasonid=11264&amp;sortby=gp" TargetMode="External"/><Relationship Id="rId2" Type="http://schemas.openxmlformats.org/officeDocument/2006/relationships/hyperlink" Target="http://www.pointstreak.com/prostats/standings.html?leagueid=1654&amp;seasonid=11264&amp;sortby=w" TargetMode="External"/><Relationship Id="rId3" Type="http://schemas.openxmlformats.org/officeDocument/2006/relationships/hyperlink" Target="http://www.pointstreak.com/prostats/standings.html?leagueid=1654&amp;seasonid=11264&amp;sortby=l" TargetMode="External"/><Relationship Id="rId4" Type="http://schemas.openxmlformats.org/officeDocument/2006/relationships/hyperlink" Target="http://www.pointstreak.com/prostats/standings.html?leagueid=1654&amp;seasonid=11264&amp;sortby=otl" TargetMode="External"/><Relationship Id="rId5" Type="http://schemas.openxmlformats.org/officeDocument/2006/relationships/hyperlink" Target="http://www.pointstreak.com/prostats/standings.html?leagueid=1654&amp;seasonid=11264&amp;sortby=sol" TargetMode="External"/><Relationship Id="rId6" Type="http://schemas.openxmlformats.org/officeDocument/2006/relationships/hyperlink" Target="http://www.pointstreak.com/prostats/standings.html?leagueid=1654&amp;seasonid=11264&amp;sortby=pts" TargetMode="External"/><Relationship Id="rId7" Type="http://schemas.openxmlformats.org/officeDocument/2006/relationships/hyperlink" Target="http://www.pointstreak.com/prostats/standings.html?leagueid=1654&amp;seasonid=11264&amp;sortby=wpct" TargetMode="External"/><Relationship Id="rId8" Type="http://schemas.openxmlformats.org/officeDocument/2006/relationships/hyperlink" Target="http://www.pointstreak.com/prostats/teamplayerstats.html?teamid=327256&amp;seasonid=11264" TargetMode="External"/><Relationship Id="rId9" Type="http://schemas.openxmlformats.org/officeDocument/2006/relationships/hyperlink" Target="http://www.pointstreak.com/prostats/teamplayerstats.html?teamid=327257&amp;seasonid=11264" TargetMode="External"/><Relationship Id="rId10" Type="http://schemas.openxmlformats.org/officeDocument/2006/relationships/hyperlink" Target="http://www.pointstreak.com/prostats/teamplayerstats.html?teamid=327254&amp;seasonid=11264" TargetMode="External"/><Relationship Id="rId11" Type="http://schemas.openxmlformats.org/officeDocument/2006/relationships/hyperlink" Target="http://www.pointstreak.com/prostats/teamplayerstats.html?teamid=132570&amp;seasonid=11264" TargetMode="External"/><Relationship Id="rId12" Type="http://schemas.openxmlformats.org/officeDocument/2006/relationships/hyperlink" Target="http://www.pointstreak.com/prostats/teamplayerstats.html?teamid=257049&amp;seasonid=11264" TargetMode="External"/><Relationship Id="rId13" Type="http://schemas.openxmlformats.org/officeDocument/2006/relationships/hyperlink" Target="http://www.pointstreak.com/prostats/teamplayerstats.html?teamid=132577&amp;seasonid=11264" TargetMode="External"/><Relationship Id="rId14" Type="http://schemas.openxmlformats.org/officeDocument/2006/relationships/hyperlink" Target="http://www.pointstreak.com/players/players-arenas.html?arenaid=496" TargetMode="External"/><Relationship Id="rId15" Type="http://schemas.openxmlformats.org/officeDocument/2006/relationships/hyperlink" Target="http://www.pointstreak.com/prostats/standings.html?leagueid=1654&amp;seasonid=11264&amp;sortby=gp" TargetMode="External"/><Relationship Id="rId16" Type="http://schemas.openxmlformats.org/officeDocument/2006/relationships/hyperlink" Target="http://www.pointstreak.com/prostats/standings.html?leagueid=1654&amp;seasonid=11264&amp;sortby=w" TargetMode="External"/><Relationship Id="rId17" Type="http://schemas.openxmlformats.org/officeDocument/2006/relationships/hyperlink" Target="http://www.pointstreak.com/prostats/standings.html?leagueid=1654&amp;seasonid=11264&amp;sortby=l" TargetMode="External"/><Relationship Id="rId18" Type="http://schemas.openxmlformats.org/officeDocument/2006/relationships/hyperlink" Target="http://www.pointstreak.com/prostats/standings.html?leagueid=1654&amp;seasonid=11264&amp;sortby=otl" TargetMode="External"/><Relationship Id="rId19" Type="http://schemas.openxmlformats.org/officeDocument/2006/relationships/hyperlink" Target="http://www.pointstreak.com/prostats/standings.html?leagueid=1654&amp;seasonid=11264&amp;sortby=sol" TargetMode="External"/><Relationship Id="rId20" Type="http://schemas.openxmlformats.org/officeDocument/2006/relationships/hyperlink" Target="http://www.pointstreak.com/prostats/standings.html?leagueid=1654&amp;seasonid=11264&amp;sortby=pts" TargetMode="External"/><Relationship Id="rId21" Type="http://schemas.openxmlformats.org/officeDocument/2006/relationships/hyperlink" Target="http://www.pointstreak.com/prostats/standings.html?leagueid=1654&amp;seasonid=11264&amp;sortby=wpct" TargetMode="External"/><Relationship Id="rId22" Type="http://schemas.openxmlformats.org/officeDocument/2006/relationships/hyperlink" Target="http://www.pointstreak.com/prostats/teamplayerstats.html?teamid=327259&amp;seasonid=11264" TargetMode="External"/><Relationship Id="rId23" Type="http://schemas.openxmlformats.org/officeDocument/2006/relationships/hyperlink" Target="http://www.pointstreak.com/prostats/teamplayerstats.html?teamid=320444&amp;seasonid=11264" TargetMode="External"/><Relationship Id="rId24" Type="http://schemas.openxmlformats.org/officeDocument/2006/relationships/hyperlink" Target="http://www.pointstreak.com/prostats/teamplayerstats.html?teamid=451996&amp;seasonid=11264" TargetMode="External"/><Relationship Id="rId25" Type="http://schemas.openxmlformats.org/officeDocument/2006/relationships/hyperlink" Target="http://www.pointstreak.com/prostats/teamplayerstats.html?teamid=451997&amp;seasonid=11264" TargetMode="External"/><Relationship Id="rId26" Type="http://schemas.openxmlformats.org/officeDocument/2006/relationships/hyperlink" Target="http://www.pointstreak.com/players/players-arenas.html?arenaid=496" TargetMode="External"/><Relationship Id="rId27" Type="http://schemas.openxmlformats.org/officeDocument/2006/relationships/hyperlink" Target="http://www.pointstreak.com/prostats/teamplayerstats.html?teamid=327261&amp;seasonid=11264" TargetMode="External"/><Relationship Id="rId28" Type="http://schemas.openxmlformats.org/officeDocument/2006/relationships/hyperlink" Target="http://www.pointstreak.com/prostats/teamplayerstats.html?teamid=132568&amp;seasonid=11264" TargetMode="External"/><Relationship Id="rId29" Type="http://schemas.openxmlformats.org/officeDocument/2006/relationships/hyperlink" Target="http://www.pointstreak.com/prostats/teamplayerstats.html?teamid=132585&amp;seasonid=11264" TargetMode="External"/><Relationship Id="rId30" Type="http://schemas.openxmlformats.org/officeDocument/2006/relationships/hyperlink" Target="http://www.pointstreak.com/players/players-arenas.html?arenaid=352" TargetMode="External"/><Relationship Id="rId31" Type="http://schemas.openxmlformats.org/officeDocument/2006/relationships/hyperlink" Target="http://www.pointstreak.com/prostats/teamplayerstats.html?teamid=451998&amp;seasonid=11264" TargetMode="External"/><Relationship Id="rId32" Type="http://schemas.openxmlformats.org/officeDocument/2006/relationships/hyperlink" Target="http://www.pointstreak.com/prostats/teamplayerstats.html?teamid=132575&amp;seasonid=11264" TargetMode="External"/><Relationship Id="rId33" Type="http://schemas.openxmlformats.org/officeDocument/2006/relationships/hyperlink" Target="http://www.pointstreak.com/players/players-arenas.html?arenaid=762" TargetMode="External"/><Relationship Id="rId34" Type="http://schemas.openxmlformats.org/officeDocument/2006/relationships/hyperlink" Target="http://www.pointstreak.com/prostats/teamplayerstats.html?teamid=132585&amp;seasonid=11264" TargetMode="External"/><Relationship Id="rId35" Type="http://schemas.openxmlformats.org/officeDocument/2006/relationships/hyperlink" Target="http://www.pointstreak.com/prostats/teamplayerstats.html?teamid=451996&amp;seasonid=11264" TargetMode="External"/><Relationship Id="rId36" Type="http://schemas.openxmlformats.org/officeDocument/2006/relationships/hyperlink" Target="http://www.pointstreak.com/prostats/teamplayerstats.html?teamid=132574&amp;seasonid=11264" TargetMode="External"/><Relationship Id="rId37" Type="http://schemas.openxmlformats.org/officeDocument/2006/relationships/hyperlink" Target="http://www.pointstreak.com/players/players-arenas.html?arenaid=496" TargetMode="External"/><Relationship Id="rId38" Type="http://schemas.openxmlformats.org/officeDocument/2006/relationships/hyperlink" Target="http://www.pointstreak.com/prostats/teamplayerstats.html?teamid=132570&amp;seasonid=11264" TargetMode="External"/><Relationship Id="rId39" Type="http://schemas.openxmlformats.org/officeDocument/2006/relationships/hyperlink" Target="http://www.pointstreak.com/prostats/teamplayerstats.html?teamid=320444&amp;seasonid=11264" TargetMode="External"/><Relationship Id="rId40" Type="http://schemas.openxmlformats.org/officeDocument/2006/relationships/hyperlink" Target="http://www.pointstreak.com/players/players-arenas.html?arenaid=1682" TargetMode="External"/><Relationship Id="rId41" Type="http://schemas.openxmlformats.org/officeDocument/2006/relationships/hyperlink" Target="http://www.pointstreak.com/prostats/teamplayerstats.html?teamid=132577&amp;seasonid=11264" TargetMode="External"/><Relationship Id="rId42" Type="http://schemas.openxmlformats.org/officeDocument/2006/relationships/hyperlink" Target="http://www.pointstreak.com/prostats/teamplayerstats.html?teamid=257045&amp;seasonid=11264" TargetMode="External"/><Relationship Id="rId43" Type="http://schemas.openxmlformats.org/officeDocument/2006/relationships/hyperlink" Target="http://www.pointstreak.com/players/players-arenas.html?arenaid=496" TargetMode="External"/><Relationship Id="rId44" Type="http://schemas.openxmlformats.org/officeDocument/2006/relationships/hyperlink" Target="http://www.pointstreak.com/prostats/teamplayerstats.html?teamid=132573&amp;seasonid=11264" TargetMode="External"/><Relationship Id="rId45" Type="http://schemas.openxmlformats.org/officeDocument/2006/relationships/hyperlink" Target="http://www.pointstreak.com/prostats/teamplayerstats.html?teamid=388287&amp;seasonid=11264" TargetMode="External"/><Relationship Id="rId46" Type="http://schemas.openxmlformats.org/officeDocument/2006/relationships/hyperlink" Target="http://www.pointstreak.com/players/players-arenas.html?arenaid=348" TargetMode="External"/><Relationship Id="rId47" Type="http://schemas.openxmlformats.org/officeDocument/2006/relationships/hyperlink" Target="http://www.pointstreak.com/prostats/teamplayerstats.html?teamid=451995&amp;seasonid=11264" TargetMode="External"/><Relationship Id="rId48" Type="http://schemas.openxmlformats.org/officeDocument/2006/relationships/hyperlink" Target="http://www.pointstreak.com/prostats/teamplayerstats.html?teamid=132575&amp;seasonid=11264" TargetMode="External"/><Relationship Id="rId49" Type="http://schemas.openxmlformats.org/officeDocument/2006/relationships/hyperlink" Target="http://www.pointstreak.com/players/players-arenas.html?arenaid=762" TargetMode="External"/><Relationship Id="rId50" Type="http://schemas.openxmlformats.org/officeDocument/2006/relationships/hyperlink" Target="http://www.pointstreak.com/prostats/teamplayerstats.html?teamid=451996&amp;seasonid=11264" TargetMode="External"/><Relationship Id="rId51" Type="http://schemas.openxmlformats.org/officeDocument/2006/relationships/hyperlink" Target="http://www.pointstreak.com/prostats/teamplayerstats.html?teamid=451997&amp;seasonid=11264" TargetMode="External"/><Relationship Id="rId52" Type="http://schemas.openxmlformats.org/officeDocument/2006/relationships/hyperlink" Target="http://www.pointstreak.com/players/players-arenas.html?arenaid=496" TargetMode="External"/><Relationship Id="rId53" Type="http://schemas.openxmlformats.org/officeDocument/2006/relationships/hyperlink" Target="http://www.pointstreak.com/prostats/teamplayerstats.html?teamid=327258&amp;seasonid=11264" TargetMode="External"/><Relationship Id="rId54" Type="http://schemas.openxmlformats.org/officeDocument/2006/relationships/hyperlink" Target="http://www.pointstreak.com/prostats/teamplayerstats.html?teamid=257049&amp;seasonid=11264" TargetMode="External"/><Relationship Id="rId55" Type="http://schemas.openxmlformats.org/officeDocument/2006/relationships/hyperlink" Target="http://www.pointstreak.com/players/players-arenas.html?arenaid=496" TargetMode="External"/><Relationship Id="rId56" Type="http://schemas.openxmlformats.org/officeDocument/2006/relationships/hyperlink" Target="http://www.pointstreak.com/prostats/teamplayerstats.html?teamid=132568&amp;seasonid=11264" TargetMode="External"/><Relationship Id="rId57" Type="http://schemas.openxmlformats.org/officeDocument/2006/relationships/hyperlink" Target="http://www.pointstreak.com/prostats/teamplayerstats.html?teamid=132585&amp;seasonid=11264" TargetMode="External"/><Relationship Id="rId58" Type="http://schemas.openxmlformats.org/officeDocument/2006/relationships/hyperlink" Target="http://www.pointstreak.com/players/players-arenas.html?arenaid=352" TargetMode="External"/><Relationship Id="rId59" Type="http://schemas.openxmlformats.org/officeDocument/2006/relationships/hyperlink" Target="http://www.pointstreak.com/prostats/teamplayerstats.html?teamid=327256&amp;seasonid=11264" TargetMode="External"/><Relationship Id="rId60" Type="http://schemas.openxmlformats.org/officeDocument/2006/relationships/hyperlink" Target="http://www.pointstreak.com/prostats/teamplayerstats.html?teamid=327261&amp;seasonid=11264" TargetMode="External"/><Relationship Id="rId61" Type="http://schemas.openxmlformats.org/officeDocument/2006/relationships/hyperlink" Target="http://www.pointstreak.com/players/players-arenas.html?arenaid=1682" TargetMode="External"/><Relationship Id="rId62" Type="http://schemas.openxmlformats.org/officeDocument/2006/relationships/hyperlink" Target="http://www.pointstreak.com/prostats/teamplayerstats.html?teamid=327259&amp;seasonid=11264" TargetMode="External"/><Relationship Id="rId63" Type="http://schemas.openxmlformats.org/officeDocument/2006/relationships/hyperlink" Target="http://www.pointstreak.com/prostats/teamplayerstats.html?teamid=132570&amp;seasonid=11264" TargetMode="External"/><Relationship Id="rId64" Type="http://schemas.openxmlformats.org/officeDocument/2006/relationships/hyperlink" Target="http://www.pointstreak.com/players/players-arenas.html?arenaid=1682" TargetMode="External"/><Relationship Id="rId65" Type="http://schemas.openxmlformats.org/officeDocument/2006/relationships/hyperlink" Target="http://www.pointstreak.com/prostats/teamplayerstats.html?teamid=132574&amp;seasonid=11264" TargetMode="External"/><Relationship Id="rId66" Type="http://schemas.openxmlformats.org/officeDocument/2006/relationships/hyperlink" Target="http://www.pointstreak.com/prostats/teamplayerstats.html?teamid=257045&amp;seasonid=11264" TargetMode="External"/><Relationship Id="rId67" Type="http://schemas.openxmlformats.org/officeDocument/2006/relationships/hyperlink" Target="http://www.pointstreak.com/players/players-arenas.html?arenaid=496" TargetMode="External"/><Relationship Id="rId68" Type="http://schemas.openxmlformats.org/officeDocument/2006/relationships/hyperlink" Target="http://www.pointstreak.com/prostats/teamplayerstats.html?teamid=327257&amp;seasonid=11264" TargetMode="External"/><Relationship Id="rId69" Type="http://schemas.openxmlformats.org/officeDocument/2006/relationships/hyperlink" Target="http://www.pointstreak.com/prostats/teamplayerstats.html?teamid=320444&amp;seasonid=11264" TargetMode="External"/><Relationship Id="rId70" Type="http://schemas.openxmlformats.org/officeDocument/2006/relationships/hyperlink" Target="http://www.pointstreak.com/players/players-arenas.html?arenaid=1682" TargetMode="External"/><Relationship Id="rId71" Type="http://schemas.openxmlformats.org/officeDocument/2006/relationships/hyperlink" Target="http://www.pointstreak.com/prostats/teamplayerstats.html?teamid=327258&amp;seasonid=11264" TargetMode="External"/><Relationship Id="rId72" Type="http://schemas.openxmlformats.org/officeDocument/2006/relationships/hyperlink" Target="http://www.pointstreak.com/prostats/teamplayerstats.html?teamid=451997&amp;seasonid=11264" TargetMode="External"/><Relationship Id="rId73" Type="http://schemas.openxmlformats.org/officeDocument/2006/relationships/hyperlink" Target="http://www.pointstreak.com/players/players-arenas.html?arenaid=496" TargetMode="External"/><Relationship Id="rId74" Type="http://schemas.openxmlformats.org/officeDocument/2006/relationships/hyperlink" Target="http://www.pointstreak.com/prostats/teamplayerstats.html?teamid=327261&amp;seasonid=11264" TargetMode="External"/><Relationship Id="rId75" Type="http://schemas.openxmlformats.org/officeDocument/2006/relationships/hyperlink" Target="http://www.pointstreak.com/prostats/teamplayerstats.html?teamid=327254&amp;seasonid=11264" TargetMode="External"/><Relationship Id="rId76" Type="http://schemas.openxmlformats.org/officeDocument/2006/relationships/hyperlink" Target="http://www.pointstreak.com/players/players-arenas.html?arenaid=1682" TargetMode="External"/><Relationship Id="rId77" Type="http://schemas.openxmlformats.org/officeDocument/2006/relationships/hyperlink" Target="http://www.pointstreak.com/prostats/teamplayerstats.html?teamid=327258&amp;seasonid=11264" TargetMode="External"/><Relationship Id="rId78" Type="http://schemas.openxmlformats.org/officeDocument/2006/relationships/hyperlink" Target="http://www.pointstreak.com/prostats/teamplayerstats.html?teamid=257045&amp;seasonid=11264" TargetMode="External"/><Relationship Id="rId79" Type="http://schemas.openxmlformats.org/officeDocument/2006/relationships/hyperlink" Target="http://www.pointstreak.com/players/players-arenas.html?arenaid=496" TargetMode="External"/><Relationship Id="rId80" Type="http://schemas.openxmlformats.org/officeDocument/2006/relationships/hyperlink" Target="http://www.pointstreak.com/prostats/teamplayerstats.html?teamid=327256&amp;seasonid=11264" TargetMode="External"/><Relationship Id="rId81" Type="http://schemas.openxmlformats.org/officeDocument/2006/relationships/hyperlink" Target="http://www.pointstreak.com/prostats/teamplayerstats.html?teamid=327259&amp;seasonid=11264" TargetMode="External"/><Relationship Id="rId82" Type="http://schemas.openxmlformats.org/officeDocument/2006/relationships/hyperlink" Target="http://www.pointstreak.com/players/players-arenas.html?arenaid=1682" TargetMode="External"/><Relationship Id="rId83" Type="http://schemas.openxmlformats.org/officeDocument/2006/relationships/hyperlink" Target="http://www.pointstreak.com/prostats/teamplayerstats.html?teamid=132574&amp;seasonid=11264" TargetMode="External"/><Relationship Id="rId84" Type="http://schemas.openxmlformats.org/officeDocument/2006/relationships/hyperlink" Target="http://www.pointstreak.com/prostats/teamplayerstats.html?teamid=257049&amp;seasonid=11264" TargetMode="External"/><Relationship Id="rId85" Type="http://schemas.openxmlformats.org/officeDocument/2006/relationships/hyperlink" Target="http://www.pointstreak.com/players/players-arenas.html?arenaid=496" TargetMode="External"/><Relationship Id="rId86" Type="http://schemas.openxmlformats.org/officeDocument/2006/relationships/hyperlink" Target="http://www.pointstreak.com/prostats/teamplayerstats.html?teamid=257049&amp;seasonid=11264" TargetMode="External"/><Relationship Id="rId87" Type="http://schemas.openxmlformats.org/officeDocument/2006/relationships/hyperlink" Target="http://www.pointstreak.com/prostats/teamplayerstats.html?teamid=132585&amp;seasonid=11264" TargetMode="External"/><Relationship Id="rId88" Type="http://schemas.openxmlformats.org/officeDocument/2006/relationships/hyperlink" Target="http://www.pointstreak.com/players/players-arenas.html?arenaid=352" TargetMode="External"/><Relationship Id="rId89" Type="http://schemas.openxmlformats.org/officeDocument/2006/relationships/hyperlink" Target="http://www.pointstreak.com/prostats/teamplayerstats.html?teamid=257045&amp;seasonid=11264" TargetMode="External"/><Relationship Id="rId90" Type="http://schemas.openxmlformats.org/officeDocument/2006/relationships/hyperlink" Target="http://www.pointstreak.com/prostats/teamplayerstats.html?teamid=257049&amp;seasonid=11264" TargetMode="External"/><Relationship Id="rId91" Type="http://schemas.openxmlformats.org/officeDocument/2006/relationships/hyperlink" Target="http://www.pointstreak.com/players/players-arenas.html?arenaid=340" TargetMode="External"/><Relationship Id="rId92" Type="http://schemas.openxmlformats.org/officeDocument/2006/relationships/hyperlink" Target="http://www.pointstreak.com/prostats/teamplayerstats.html?teamid=451997&amp;seasonid=11264" TargetMode="External"/><Relationship Id="rId93" Type="http://schemas.openxmlformats.org/officeDocument/2006/relationships/hyperlink" Target="http://www.pointstreak.com/prostats/teamplayerstats.html?teamid=257049&amp;seasonid=11264" TargetMode="External"/><Relationship Id="rId94" Type="http://schemas.openxmlformats.org/officeDocument/2006/relationships/hyperlink" Target="http://www.pointstreak.com/players/players-arenas.html?arenaid=340" TargetMode="External"/><Relationship Id="rId95" Type="http://schemas.openxmlformats.org/officeDocument/2006/relationships/hyperlink" Target="http://www.pointstreak.com/prostats/teamplayerstats.html?teamid=132569&amp;seasonid=11264" TargetMode="External"/><Relationship Id="rId96" Type="http://schemas.openxmlformats.org/officeDocument/2006/relationships/hyperlink" Target="http://www.pointstreak.com/prostats/teamplayerstats.html?teamid=132568&amp;seasonid=11264" TargetMode="External"/><Relationship Id="rId97" Type="http://schemas.openxmlformats.org/officeDocument/2006/relationships/hyperlink" Target="http://www.pointstreak.com/players/players-arenas.html?arenaid=388" TargetMode="External"/><Relationship Id="rId98" Type="http://schemas.openxmlformats.org/officeDocument/2006/relationships/hyperlink" Target="http://www.pointstreak.com/prostats/teamplayerstats.html?teamid=257046&amp;seasonid=11264" TargetMode="External"/><Relationship Id="rId99" Type="http://schemas.openxmlformats.org/officeDocument/2006/relationships/hyperlink" Target="http://www.pointstreak.com/prostats/teamplayerstats.html?teamid=132569&amp;seasonid=11264" TargetMode="External"/><Relationship Id="rId100" Type="http://schemas.openxmlformats.org/officeDocument/2006/relationships/hyperlink" Target="http://www.pointstreak.com/players/players-arenas.html?arenaid=35" TargetMode="External"/><Relationship Id="rId101" Type="http://schemas.openxmlformats.org/officeDocument/2006/relationships/hyperlink" Target="http://www.pointstreak.com/prostats/teamplayerstats.html?teamid=132575&amp;seasonid=11264" TargetMode="External"/><Relationship Id="rId102" Type="http://schemas.openxmlformats.org/officeDocument/2006/relationships/hyperlink" Target="http://www.pointstreak.com/prostats/teamplayerstats.html?teamid=451998&amp;seasonid=11264" TargetMode="External"/><Relationship Id="rId103" Type="http://schemas.openxmlformats.org/officeDocument/2006/relationships/hyperlink" Target="http://www.pointstreak.com/players/players-arenas.html?arenaid=4518" TargetMode="External"/><Relationship Id="rId104" Type="http://schemas.openxmlformats.org/officeDocument/2006/relationships/hyperlink" Target="http://www.pointstreak.com/prostats/teamplayerstats.html?teamid=132577&amp;seasonid=11264" TargetMode="External"/><Relationship Id="rId105" Type="http://schemas.openxmlformats.org/officeDocument/2006/relationships/hyperlink" Target="http://www.pointstreak.com/prostats/teamplayerstats.html?teamid=451995&amp;seasonid=11264" TargetMode="External"/><Relationship Id="rId106" Type="http://schemas.openxmlformats.org/officeDocument/2006/relationships/hyperlink" Target="http://www.pointstreak.com/players/players-arenas.html?arenaid=4724" TargetMode="External"/><Relationship Id="rId107" Type="http://schemas.openxmlformats.org/officeDocument/2006/relationships/hyperlink" Target="http://www.pointstreak.com/prostats/teamplayerstats.html?teamid=451997&amp;seasonid=11264" TargetMode="External"/><Relationship Id="rId108" Type="http://schemas.openxmlformats.org/officeDocument/2006/relationships/hyperlink" Target="http://www.pointstreak.com/prostats/teamplayerstats.html?teamid=257045&amp;seasonid=11264" TargetMode="External"/><Relationship Id="rId109" Type="http://schemas.openxmlformats.org/officeDocument/2006/relationships/hyperlink" Target="http://www.pointstreak.com/players/players-arenas.html?arenaid=342" TargetMode="External"/><Relationship Id="rId110" Type="http://schemas.openxmlformats.org/officeDocument/2006/relationships/hyperlink" Target="http://www.pointstreak.com/prostats/teamplayerstats.html?teamid=388287&amp;seasonid=11264" TargetMode="External"/><Relationship Id="rId111" Type="http://schemas.openxmlformats.org/officeDocument/2006/relationships/hyperlink" Target="http://www.pointstreak.com/prostats/teamplayerstats.html?teamid=259864&amp;seasonid=11264" TargetMode="External"/><Relationship Id="rId112" Type="http://schemas.openxmlformats.org/officeDocument/2006/relationships/hyperlink" Target="http://www.pointstreak.com/players/players-arenas.html?arenaid=1688" TargetMode="External"/><Relationship Id="rId113" Type="http://schemas.openxmlformats.org/officeDocument/2006/relationships/hyperlink" Target="http://www.pointstreak.com/prostats/teamplayerstats.html?teamid=257046&amp;seasonid=11264" TargetMode="External"/><Relationship Id="rId114" Type="http://schemas.openxmlformats.org/officeDocument/2006/relationships/hyperlink" Target="http://www.pointstreak.com/prostats/teamplayerstats.html?teamid=132569&amp;seasonid=11264" TargetMode="External"/><Relationship Id="rId115" Type="http://schemas.openxmlformats.org/officeDocument/2006/relationships/hyperlink" Target="http://www.pointstreak.com/players/players-arenas.html?arenaid=35" TargetMode="External"/><Relationship Id="rId116" Type="http://schemas.openxmlformats.org/officeDocument/2006/relationships/hyperlink" Target="http://www.pointstreak.com/prostats/teamplayerstats.html?teamid=451996&amp;seasonid=11264" TargetMode="External"/><Relationship Id="rId117" Type="http://schemas.openxmlformats.org/officeDocument/2006/relationships/hyperlink" Target="http://www.pointstreak.com/prostats/teamplayerstats.html?teamid=451998&amp;seasonid=11264" TargetMode="External"/><Relationship Id="rId118" Type="http://schemas.openxmlformats.org/officeDocument/2006/relationships/hyperlink" Target="http://www.pointstreak.com/players/players-arenas.html?arenaid=4518" TargetMode="External"/><Relationship Id="rId119" Type="http://schemas.openxmlformats.org/officeDocument/2006/relationships/hyperlink" Target="http://www.pointstreak.com/prostats/teamplayerstats.html?teamid=388287&amp;seasonid=11264" TargetMode="External"/><Relationship Id="rId120" Type="http://schemas.openxmlformats.org/officeDocument/2006/relationships/hyperlink" Target="http://www.pointstreak.com/prostats/teamplayerstats.html?teamid=259864&amp;seasonid=11264" TargetMode="External"/><Relationship Id="rId121" Type="http://schemas.openxmlformats.org/officeDocument/2006/relationships/hyperlink" Target="http://www.pointstreak.com/players/players-arenas.html?arenaid=1688" TargetMode="External"/><Relationship Id="rId122" Type="http://schemas.openxmlformats.org/officeDocument/2006/relationships/hyperlink" Target="http://www.pointstreak.com/prostats/teamplayerstats.html?teamid=132577&amp;seasonid=11264" TargetMode="External"/><Relationship Id="rId123" Type="http://schemas.openxmlformats.org/officeDocument/2006/relationships/hyperlink" Target="http://www.pointstreak.com/prostats/teamplayerstats.html?teamid=132575&amp;seasonid=11264" TargetMode="External"/><Relationship Id="rId124" Type="http://schemas.openxmlformats.org/officeDocument/2006/relationships/hyperlink" Target="http://www.pointstreak.com/players/players-arenas.html?arenaid=762" TargetMode="External"/><Relationship Id="rId125" Type="http://schemas.openxmlformats.org/officeDocument/2006/relationships/hyperlink" Target="http://www.pointstreak.com/prostats/teamplayerstats.html?teamid=257045&amp;seasonid=11264" TargetMode="External"/><Relationship Id="rId126" Type="http://schemas.openxmlformats.org/officeDocument/2006/relationships/hyperlink" Target="http://www.pointstreak.com/prostats/teamplayerstats.html?teamid=132585&amp;seasonid=11264" TargetMode="External"/><Relationship Id="rId127" Type="http://schemas.openxmlformats.org/officeDocument/2006/relationships/hyperlink" Target="http://www.pointstreak.com/players/players-arenas.html?arenaid=352" TargetMode="External"/><Relationship Id="rId128" Type="http://schemas.openxmlformats.org/officeDocument/2006/relationships/hyperlink" Target="http://www.pointstreak.com/prostats/teamplayerstats.html?teamid=451998&amp;seasonid=11264" TargetMode="External"/><Relationship Id="rId129" Type="http://schemas.openxmlformats.org/officeDocument/2006/relationships/hyperlink" Target="http://www.pointstreak.com/prostats/teamplayerstats.html?teamid=451995&amp;seasonid=11264" TargetMode="External"/><Relationship Id="rId130" Type="http://schemas.openxmlformats.org/officeDocument/2006/relationships/hyperlink" Target="http://www.pointstreak.com/players/players-arenas.html?arenaid=4724" TargetMode="External"/><Relationship Id="rId131" Type="http://schemas.openxmlformats.org/officeDocument/2006/relationships/hyperlink" Target="http://www.pointstreak.com/prostats/teamplayerstats.html?teamid=388287&amp;seasonid=11264" TargetMode="External"/><Relationship Id="rId132" Type="http://schemas.openxmlformats.org/officeDocument/2006/relationships/hyperlink" Target="http://www.pointstreak.com/prostats/teamplayerstats.html?teamid=132573&amp;seasonid=11264" TargetMode="External"/><Relationship Id="rId133" Type="http://schemas.openxmlformats.org/officeDocument/2006/relationships/hyperlink" Target="http://www.pointstreak.com/players/players-arenas.html?arenaid=4412" TargetMode="External"/><Relationship Id="rId134" Type="http://schemas.openxmlformats.org/officeDocument/2006/relationships/hyperlink" Target="http://www.pointstreak.com/prostats/teamplayerstats.html?teamid=257045&amp;seasonid=11264" TargetMode="External"/><Relationship Id="rId135" Type="http://schemas.openxmlformats.org/officeDocument/2006/relationships/hyperlink" Target="http://www.pointstreak.com/prostats/teamplayerstats.html?teamid=451996&amp;seasonid=11264" TargetMode="External"/><Relationship Id="rId136" Type="http://schemas.openxmlformats.org/officeDocument/2006/relationships/hyperlink" Target="http://www.pointstreak.com/players/players-arenas.html?arenaid=615" TargetMode="External"/><Relationship Id="rId137" Type="http://schemas.openxmlformats.org/officeDocument/2006/relationships/hyperlink" Target="http://www.pointstreak.com/prostats/teamplayerstats.html?teamid=132574&amp;seasonid=11264" TargetMode="External"/><Relationship Id="rId138" Type="http://schemas.openxmlformats.org/officeDocument/2006/relationships/hyperlink" Target="http://www.pointstreak.com/prostats/teamplayerstats.html?teamid=259864&amp;seasonid=11264" TargetMode="External"/><Relationship Id="rId139" Type="http://schemas.openxmlformats.org/officeDocument/2006/relationships/hyperlink" Target="http://www.pointstreak.com/players/players-arenas.html?arenaid=1688" TargetMode="External"/><Relationship Id="rId140" Type="http://schemas.openxmlformats.org/officeDocument/2006/relationships/hyperlink" Target="http://www.pointstreak.com/prostats/teamplayerstats.html?teamid=132577&amp;seasonid=11264" TargetMode="External"/><Relationship Id="rId141" Type="http://schemas.openxmlformats.org/officeDocument/2006/relationships/hyperlink" Target="http://www.pointstreak.com/prostats/teamplayerstats.html?teamid=451998&amp;seasonid=11264" TargetMode="External"/><Relationship Id="rId142" Type="http://schemas.openxmlformats.org/officeDocument/2006/relationships/hyperlink" Target="http://www.pointstreak.com/players/players-arenas.html?arenaid=4518" TargetMode="External"/><Relationship Id="rId143" Type="http://schemas.openxmlformats.org/officeDocument/2006/relationships/hyperlink" Target="http://www.pointstreak.com/prostats/teamplayerstats.html?teamid=257045&amp;seasonid=11264" TargetMode="External"/><Relationship Id="rId144" Type="http://schemas.openxmlformats.org/officeDocument/2006/relationships/hyperlink" Target="http://www.pointstreak.com/prostats/teamplayerstats.html?teamid=451996&amp;seasonid=11264" TargetMode="External"/><Relationship Id="rId145" Type="http://schemas.openxmlformats.org/officeDocument/2006/relationships/hyperlink" Target="http://www.pointstreak.com/players/players-arenas.html?arenaid=615" TargetMode="External"/><Relationship Id="rId146" Type="http://schemas.openxmlformats.org/officeDocument/2006/relationships/hyperlink" Target="http://www.pointstreak.com/prostats/teamplayerstats.html?teamid=132573&amp;seasonid=11264" TargetMode="External"/><Relationship Id="rId147" Type="http://schemas.openxmlformats.org/officeDocument/2006/relationships/hyperlink" Target="http://www.pointstreak.com/prostats/teamplayerstats.html?teamid=451998&amp;seasonid=11264" TargetMode="External"/><Relationship Id="rId148" Type="http://schemas.openxmlformats.org/officeDocument/2006/relationships/hyperlink" Target="http://www.pointstreak.com/players/players-arenas.html?arenaid=4518" TargetMode="External"/><Relationship Id="rId149" Type="http://schemas.openxmlformats.org/officeDocument/2006/relationships/hyperlink" Target="http://www.pointstreak.com/prostats/teamplayerstats.html?teamid=132574&amp;seasonid=11264" TargetMode="External"/><Relationship Id="rId150" Type="http://schemas.openxmlformats.org/officeDocument/2006/relationships/hyperlink" Target="http://www.pointstreak.com/prostats/teamplayerstats.html?teamid=259864&amp;seasonid=11264" TargetMode="External"/><Relationship Id="rId151" Type="http://schemas.openxmlformats.org/officeDocument/2006/relationships/hyperlink" Target="http://www.pointstreak.com/players/players-arenas.html?arenaid=1688" TargetMode="External"/><Relationship Id="rId152" Type="http://schemas.openxmlformats.org/officeDocument/2006/relationships/hyperlink" Target="http://www.pointstreak.com/prostats/teamplayerstats.html?teamid=132568&amp;seasonid=11264" TargetMode="External"/><Relationship Id="rId153" Type="http://schemas.openxmlformats.org/officeDocument/2006/relationships/hyperlink" Target="http://www.pointstreak.com/prostats/teamplayerstats.html?teamid=388287&amp;seasonid=11264" TargetMode="External"/><Relationship Id="rId154" Type="http://schemas.openxmlformats.org/officeDocument/2006/relationships/hyperlink" Target="http://www.pointstreak.com/players/players-arenas.html?arenaid=348" TargetMode="External"/><Relationship Id="rId155" Type="http://schemas.openxmlformats.org/officeDocument/2006/relationships/hyperlink" Target="http://www.pointstreak.com/prostats/teamplayerstats.html?teamid=132574&amp;seasonid=11264" TargetMode="External"/><Relationship Id="rId156" Type="http://schemas.openxmlformats.org/officeDocument/2006/relationships/hyperlink" Target="http://www.pointstreak.com/prostats/teamplayerstats.html?teamid=132575&amp;seasonid=11264" TargetMode="External"/><Relationship Id="rId157" Type="http://schemas.openxmlformats.org/officeDocument/2006/relationships/hyperlink" Target="http://www.pointstreak.com/players/players-arenas.html?arenaid=762" TargetMode="External"/><Relationship Id="rId158" Type="http://schemas.openxmlformats.org/officeDocument/2006/relationships/hyperlink" Target="http://www.pointstreak.com/prostats/teamplayerstats.html?teamid=132585&amp;seasonid=11264" TargetMode="External"/><Relationship Id="rId159" Type="http://schemas.openxmlformats.org/officeDocument/2006/relationships/hyperlink" Target="http://www.pointstreak.com/prostats/teamplayerstats.html?teamid=451997&amp;seasonid=11264" TargetMode="External"/><Relationship Id="rId160" Type="http://schemas.openxmlformats.org/officeDocument/2006/relationships/hyperlink" Target="http://www.pointstreak.com/players/players-arenas.html?arenaid=496" TargetMode="Externa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hyperlink" Target="http://www.pointstreak.com/prostats/standings.html?leagueid=1657&amp;seasonid=11271&amp;sortby=gp" TargetMode="External"/><Relationship Id="rId2" Type="http://schemas.openxmlformats.org/officeDocument/2006/relationships/hyperlink" Target="http://www.pointstreak.com/prostats/standings.html?leagueid=1657&amp;seasonid=11271&amp;sortby=w" TargetMode="External"/><Relationship Id="rId3" Type="http://schemas.openxmlformats.org/officeDocument/2006/relationships/hyperlink" Target="http://www.pointstreak.com/prostats/standings.html?leagueid=1657&amp;seasonid=11271&amp;sortby=l" TargetMode="External"/><Relationship Id="rId4" Type="http://schemas.openxmlformats.org/officeDocument/2006/relationships/hyperlink" Target="http://www.pointstreak.com/prostats/standings.html?leagueid=1657&amp;seasonid=11271&amp;sortby=otl" TargetMode="External"/><Relationship Id="rId5" Type="http://schemas.openxmlformats.org/officeDocument/2006/relationships/hyperlink" Target="http://www.pointstreak.com/prostats/standings.html?leagueid=1657&amp;seasonid=11271&amp;sortby=sol" TargetMode="External"/><Relationship Id="rId6" Type="http://schemas.openxmlformats.org/officeDocument/2006/relationships/hyperlink" Target="http://www.pointstreak.com/prostats/standings.html?leagueid=1657&amp;seasonid=11271&amp;sortby=pts" TargetMode="External"/><Relationship Id="rId7" Type="http://schemas.openxmlformats.org/officeDocument/2006/relationships/hyperlink" Target="http://www.pointstreak.com/prostats/standings.html?leagueid=1657&amp;seasonid=11271&amp;sortby=wpct" TargetMode="External"/><Relationship Id="rId8" Type="http://schemas.openxmlformats.org/officeDocument/2006/relationships/hyperlink" Target="http://www.pointstreak.com/prostats/teamplayerstats.html?teamid=452025&amp;seasonid=11271" TargetMode="External"/><Relationship Id="rId9" Type="http://schemas.openxmlformats.org/officeDocument/2006/relationships/hyperlink" Target="http://www.pointstreak.com/prostats/teamplayerstats.html?teamid=452024&amp;seasonid=11271" TargetMode="External"/><Relationship Id="rId10" Type="http://schemas.openxmlformats.org/officeDocument/2006/relationships/hyperlink" Target="http://www.pointstreak.com/prostats/teamplayerstats.html?teamid=452011&amp;seasonid=11271" TargetMode="External"/><Relationship Id="rId11" Type="http://schemas.openxmlformats.org/officeDocument/2006/relationships/hyperlink" Target="http://www.pointstreak.com/prostats/teamplayerstats.html?teamid=452012&amp;seasonid=11271" TargetMode="External"/><Relationship Id="rId12" Type="http://schemas.openxmlformats.org/officeDocument/2006/relationships/hyperlink" Target="http://www.pointstreak.com/prostats/teamplayerstats.html?teamid=452009&amp;seasonid=11271" TargetMode="External"/><Relationship Id="rId13" Type="http://schemas.openxmlformats.org/officeDocument/2006/relationships/hyperlink" Target="http://www.pointstreak.com/prostats/teamplayerstats.html?teamid=452013&amp;seasonid=11271" TargetMode="External"/><Relationship Id="rId14" Type="http://schemas.openxmlformats.org/officeDocument/2006/relationships/hyperlink" Target="http://www.pointstreak.com/prostats/standings.html?leagueid=1657&amp;seasonid=11271&amp;sortby=gp" TargetMode="External"/><Relationship Id="rId15" Type="http://schemas.openxmlformats.org/officeDocument/2006/relationships/hyperlink" Target="http://www.pointstreak.com/prostats/standings.html?leagueid=1657&amp;seasonid=11271&amp;sortby=w" TargetMode="External"/><Relationship Id="rId16" Type="http://schemas.openxmlformats.org/officeDocument/2006/relationships/hyperlink" Target="http://www.pointstreak.com/prostats/standings.html?leagueid=1657&amp;seasonid=11271&amp;sortby=l" TargetMode="External"/><Relationship Id="rId17" Type="http://schemas.openxmlformats.org/officeDocument/2006/relationships/hyperlink" Target="http://www.pointstreak.com/prostats/standings.html?leagueid=1657&amp;seasonid=11271&amp;sortby=otl" TargetMode="External"/><Relationship Id="rId18" Type="http://schemas.openxmlformats.org/officeDocument/2006/relationships/hyperlink" Target="http://www.pointstreak.com/prostats/standings.html?leagueid=1657&amp;seasonid=11271&amp;sortby=sol" TargetMode="External"/><Relationship Id="rId19" Type="http://schemas.openxmlformats.org/officeDocument/2006/relationships/hyperlink" Target="http://www.pointstreak.com/prostats/standings.html?leagueid=1657&amp;seasonid=11271&amp;sortby=pts" TargetMode="External"/><Relationship Id="rId20" Type="http://schemas.openxmlformats.org/officeDocument/2006/relationships/hyperlink" Target="http://www.pointstreak.com/prostats/standings.html?leagueid=1657&amp;seasonid=11271&amp;sortby=wpct" TargetMode="External"/><Relationship Id="rId21" Type="http://schemas.openxmlformats.org/officeDocument/2006/relationships/hyperlink" Target="http://www.pointstreak.com/prostats/teamplayerstats.html?teamid=452023&amp;seasonid=11271" TargetMode="External"/><Relationship Id="rId22" Type="http://schemas.openxmlformats.org/officeDocument/2006/relationships/hyperlink" Target="http://www.pointstreak.com/prostats/teamplayerstats.html?teamid=452017&amp;seasonid=11271" TargetMode="External"/><Relationship Id="rId23" Type="http://schemas.openxmlformats.org/officeDocument/2006/relationships/hyperlink" Target="http://www.pointstreak.com/prostats/teamplayerstats.html?teamid=452018&amp;seasonid=11271" TargetMode="External"/><Relationship Id="rId24" Type="http://schemas.openxmlformats.org/officeDocument/2006/relationships/hyperlink" Target="http://www.pointstreak.com/prostats/teamplayerstats.html?teamid=452014&amp;seasonid=11271" TargetMode="External"/><Relationship Id="rId25" Type="http://schemas.openxmlformats.org/officeDocument/2006/relationships/hyperlink" Target="http://www.pointstreak.com/prostats/teamplayerstats.html?teamid=452016&amp;seasonid=11271" TargetMode="External"/><Relationship Id="rId26" Type="http://schemas.openxmlformats.org/officeDocument/2006/relationships/hyperlink" Target="http://www.pointstreak.com/prostats/teamplayerstats.html?teamid=452015&amp;seasonid=11271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126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100" zoomScaleNormal="100" zoomScalePageLayoutView="100">
      <selection activeCell="B39" activeCellId="0" pane="topLeft" sqref="B39"/>
    </sheetView>
  </sheetViews>
  <sheetFormatPr defaultRowHeight="15"/>
  <cols>
    <col collapsed="false" hidden="false" max="1" min="1" style="1" width="4"/>
    <col collapsed="false" hidden="false" max="2" min="2" style="1" width="22.4251012145749"/>
    <col collapsed="false" hidden="false" max="3" min="3" style="2" width="19.2834008097166"/>
    <col collapsed="false" hidden="false" max="4" min="4" style="1" width="24.4251012145749"/>
    <col collapsed="false" hidden="false" max="5" min="5" style="1" width="27.4210526315789"/>
    <col collapsed="false" hidden="false" max="6" min="6" style="1" width="14.7125506072875"/>
    <col collapsed="false" hidden="false" max="7" min="7" style="1" width="7.71255060728745"/>
    <col collapsed="false" hidden="false" max="8" min="8" style="1" width="7"/>
    <col collapsed="false" hidden="false" max="9" min="9" style="1" width="9.4251012145749"/>
    <col collapsed="false" hidden="false" max="10" min="10" style="1" width="7"/>
    <col collapsed="false" hidden="false" max="11" min="11" style="1" width="61.5708502024292"/>
    <col collapsed="false" hidden="false" max="12" min="12" style="1" width="9.85425101214575"/>
    <col collapsed="false" hidden="false" max="13" min="13" style="1" width="5.71255060728745"/>
    <col collapsed="false" hidden="false" max="14" min="14" style="1" width="9.1417004048583"/>
    <col collapsed="false" hidden="false" max="15" min="15" style="1" width="18.1376518218623"/>
    <col collapsed="false" hidden="false" max="1025" min="16" style="1" width="9.1417004048583"/>
  </cols>
  <sheetData>
    <row collapsed="false" customFormat="false" customHeight="true" hidden="false" ht="15" outlineLevel="0" r="1">
      <c r="B1" s="1" t="s">
        <v>0</v>
      </c>
      <c r="C1" s="3" t="s">
        <v>1</v>
      </c>
      <c r="D1" s="4" t="s">
        <v>2</v>
      </c>
      <c r="E1" s="4" t="s">
        <v>3</v>
      </c>
      <c r="F1" s="4" t="s">
        <v>4</v>
      </c>
      <c r="G1" s="1" t="s">
        <v>5</v>
      </c>
      <c r="H1" s="1" t="s">
        <v>6</v>
      </c>
      <c r="I1" s="1" t="s">
        <v>7</v>
      </c>
      <c r="J1" s="1" t="s">
        <v>6</v>
      </c>
    </row>
    <row collapsed="false" customFormat="false" customHeight="true" hidden="false" ht="15" outlineLevel="0" r="2">
      <c r="A2" s="5" t="n">
        <v>1</v>
      </c>
      <c r="B2" s="5" t="s">
        <v>8</v>
      </c>
      <c r="C2" s="6" t="n">
        <v>41698.7916666667</v>
      </c>
      <c r="D2" s="5" t="s">
        <v>9</v>
      </c>
      <c r="E2" s="5" t="s">
        <v>10</v>
      </c>
      <c r="F2" s="7" t="s">
        <v>11</v>
      </c>
      <c r="G2" s="5" t="n">
        <v>3</v>
      </c>
      <c r="H2" s="5" t="n">
        <v>20</v>
      </c>
      <c r="I2" s="5" t="s">
        <v>12</v>
      </c>
      <c r="J2" s="5" t="n">
        <v>20</v>
      </c>
      <c r="K2" s="5"/>
      <c r="L2" s="5"/>
      <c r="M2" s="5"/>
      <c r="N2" s="5"/>
      <c r="O2" s="5"/>
    </row>
    <row collapsed="false" customFormat="false" customHeight="true" hidden="false" ht="15" outlineLevel="0" r="3">
      <c r="A3" s="5" t="n">
        <v>2</v>
      </c>
      <c r="B3" s="5" t="s">
        <v>8</v>
      </c>
      <c r="C3" s="6" t="n">
        <v>41699.7152777778</v>
      </c>
      <c r="D3" s="5" t="s">
        <v>9</v>
      </c>
      <c r="E3" s="5" t="s">
        <v>10</v>
      </c>
      <c r="F3" s="7" t="s">
        <v>11</v>
      </c>
      <c r="G3" s="5" t="n">
        <v>3</v>
      </c>
      <c r="H3" s="5" t="n">
        <v>20</v>
      </c>
      <c r="I3" s="5" t="s">
        <v>12</v>
      </c>
      <c r="J3" s="5" t="n">
        <v>20</v>
      </c>
      <c r="K3" s="5"/>
      <c r="L3" s="5"/>
      <c r="M3" s="5"/>
      <c r="N3" s="5"/>
      <c r="O3" s="5"/>
    </row>
    <row collapsed="false" customFormat="false" customHeight="true" hidden="false" ht="15" outlineLevel="0" r="4">
      <c r="A4" s="5" t="n">
        <v>3</v>
      </c>
      <c r="B4" s="5" t="s">
        <v>8</v>
      </c>
      <c r="C4" s="6" t="n">
        <v>41699.75</v>
      </c>
      <c r="D4" s="8" t="s">
        <v>13</v>
      </c>
      <c r="E4" s="5" t="s">
        <v>14</v>
      </c>
      <c r="F4" s="5" t="s">
        <v>15</v>
      </c>
      <c r="G4" s="5" t="n">
        <v>3</v>
      </c>
      <c r="H4" s="5" t="n">
        <v>20</v>
      </c>
      <c r="I4" s="5" t="s">
        <v>12</v>
      </c>
      <c r="J4" s="5" t="n">
        <v>20</v>
      </c>
      <c r="K4" s="5"/>
      <c r="L4" s="5"/>
      <c r="M4" s="5"/>
      <c r="N4" s="5"/>
      <c r="O4" s="5"/>
    </row>
    <row collapsed="false" customFormat="false" customHeight="true" hidden="false" ht="15" outlineLevel="0" r="5">
      <c r="A5" s="5" t="n">
        <v>4</v>
      </c>
      <c r="B5" s="5" t="s">
        <v>8</v>
      </c>
      <c r="C5" s="6" t="n">
        <v>41699.7916666667</v>
      </c>
      <c r="D5" s="5" t="s">
        <v>16</v>
      </c>
      <c r="E5" s="5" t="s">
        <v>17</v>
      </c>
      <c r="F5" s="5" t="s">
        <v>18</v>
      </c>
      <c r="G5" s="5" t="n">
        <v>3</v>
      </c>
      <c r="H5" s="5" t="n">
        <v>20</v>
      </c>
      <c r="I5" s="5" t="s">
        <v>12</v>
      </c>
      <c r="J5" s="5" t="n">
        <v>20</v>
      </c>
      <c r="K5" s="5"/>
      <c r="L5" s="5"/>
      <c r="M5" s="5"/>
      <c r="N5" s="5"/>
      <c r="O5" s="5"/>
    </row>
    <row collapsed="false" customFormat="false" customHeight="true" hidden="false" ht="15" outlineLevel="0" r="6">
      <c r="A6" s="5" t="n">
        <v>5</v>
      </c>
      <c r="B6" s="5" t="s">
        <v>8</v>
      </c>
      <c r="C6" s="6" t="n">
        <v>41699.8055555556</v>
      </c>
      <c r="D6" s="5" t="s">
        <v>19</v>
      </c>
      <c r="E6" s="5" t="s">
        <v>20</v>
      </c>
      <c r="F6" s="5" t="s">
        <v>21</v>
      </c>
      <c r="G6" s="5" t="n">
        <v>3</v>
      </c>
      <c r="H6" s="5" t="n">
        <v>20</v>
      </c>
      <c r="I6" s="5" t="s">
        <v>12</v>
      </c>
      <c r="J6" s="5" t="n">
        <v>20</v>
      </c>
      <c r="K6" s="5"/>
      <c r="L6" s="5"/>
      <c r="M6" s="5"/>
      <c r="N6" s="5"/>
      <c r="O6" s="5"/>
    </row>
    <row collapsed="false" customFormat="false" customHeight="true" hidden="false" ht="15" outlineLevel="0" r="7">
      <c r="A7" s="5" t="n">
        <v>6</v>
      </c>
      <c r="B7" s="5" t="s">
        <v>8</v>
      </c>
      <c r="C7" s="6" t="n">
        <v>41700.4583333333</v>
      </c>
      <c r="D7" s="8" t="s">
        <v>13</v>
      </c>
      <c r="E7" s="8" t="s">
        <v>14</v>
      </c>
      <c r="F7" s="5" t="s">
        <v>15</v>
      </c>
      <c r="G7" s="5" t="n">
        <v>3</v>
      </c>
      <c r="H7" s="5" t="n">
        <v>20</v>
      </c>
      <c r="I7" s="5" t="s">
        <v>12</v>
      </c>
      <c r="J7" s="5" t="n">
        <v>20</v>
      </c>
      <c r="K7" s="5"/>
      <c r="L7" s="5"/>
      <c r="M7" s="5"/>
      <c r="N7" s="5"/>
      <c r="O7" s="5"/>
    </row>
    <row collapsed="false" customFormat="false" customHeight="true" hidden="false" ht="15" outlineLevel="0" r="8">
      <c r="A8" s="5" t="n">
        <v>7</v>
      </c>
      <c r="B8" s="5" t="s">
        <v>8</v>
      </c>
      <c r="C8" s="6" t="n">
        <v>41700.4652777778</v>
      </c>
      <c r="D8" s="8" t="s">
        <v>16</v>
      </c>
      <c r="E8" s="5" t="s">
        <v>17</v>
      </c>
      <c r="F8" s="5" t="s">
        <v>18</v>
      </c>
      <c r="G8" s="5" t="n">
        <v>3</v>
      </c>
      <c r="H8" s="5" t="n">
        <v>20</v>
      </c>
      <c r="I8" s="5" t="s">
        <v>12</v>
      </c>
      <c r="J8" s="5" t="n">
        <v>20</v>
      </c>
      <c r="K8" s="5"/>
      <c r="L8" s="5"/>
      <c r="M8" s="5"/>
      <c r="N8" s="5"/>
      <c r="O8" s="5"/>
    </row>
    <row collapsed="false" customFormat="false" customHeight="true" hidden="false" ht="15" outlineLevel="0" r="9">
      <c r="A9" s="5" t="n">
        <v>8</v>
      </c>
      <c r="B9" s="5" t="s">
        <v>8</v>
      </c>
      <c r="C9" s="6" t="n">
        <v>41700.5555555556</v>
      </c>
      <c r="D9" s="8" t="s">
        <v>9</v>
      </c>
      <c r="E9" s="5" t="s">
        <v>10</v>
      </c>
      <c r="F9" s="7" t="s">
        <v>11</v>
      </c>
      <c r="G9" s="5" t="n">
        <v>3</v>
      </c>
      <c r="H9" s="5" t="n">
        <v>20</v>
      </c>
      <c r="I9" s="5" t="s">
        <v>12</v>
      </c>
      <c r="J9" s="5" t="n">
        <v>20</v>
      </c>
      <c r="K9" s="5"/>
      <c r="L9" s="5"/>
      <c r="M9" s="5"/>
      <c r="N9" s="5"/>
      <c r="O9" s="5"/>
    </row>
    <row collapsed="false" customFormat="false" customHeight="true" hidden="false" ht="15" outlineLevel="0" r="10">
      <c r="A10" s="5" t="n">
        <v>9</v>
      </c>
      <c r="B10" s="5" t="s">
        <v>8</v>
      </c>
      <c r="C10" s="6" t="n">
        <v>41700.7083333333</v>
      </c>
      <c r="D10" s="8" t="s">
        <v>19</v>
      </c>
      <c r="E10" s="5" t="s">
        <v>20</v>
      </c>
      <c r="F10" s="5" t="s">
        <v>21</v>
      </c>
      <c r="G10" s="5" t="n">
        <v>3</v>
      </c>
      <c r="H10" s="5" t="n">
        <v>20</v>
      </c>
      <c r="I10" s="5" t="s">
        <v>12</v>
      </c>
      <c r="J10" s="5" t="n">
        <v>20</v>
      </c>
      <c r="K10" s="5"/>
      <c r="L10" s="5"/>
      <c r="M10" s="5"/>
      <c r="N10" s="5"/>
      <c r="O10" s="5"/>
    </row>
    <row collapsed="false" customFormat="false" customHeight="true" hidden="false" ht="15" outlineLevel="0" r="11">
      <c r="A11" s="5" t="n">
        <v>10</v>
      </c>
      <c r="B11" s="5" t="s">
        <v>8</v>
      </c>
      <c r="C11" s="6" t="n">
        <v>41701.4166666667</v>
      </c>
      <c r="D11" s="5" t="s">
        <v>19</v>
      </c>
      <c r="E11" s="5" t="s">
        <v>20</v>
      </c>
      <c r="F11" s="5" t="s">
        <v>21</v>
      </c>
      <c r="G11" s="5" t="n">
        <v>3</v>
      </c>
      <c r="H11" s="5" t="n">
        <v>20</v>
      </c>
      <c r="I11" s="5" t="s">
        <v>12</v>
      </c>
      <c r="J11" s="5" t="n">
        <v>20</v>
      </c>
      <c r="K11" s="5"/>
      <c r="L11" s="5"/>
      <c r="M11" s="5"/>
      <c r="N11" s="5"/>
      <c r="O11" s="5"/>
    </row>
    <row collapsed="false" customFormat="false" customHeight="true" hidden="false" ht="15" outlineLevel="0" r="12">
      <c r="A12" s="5" t="n">
        <v>11</v>
      </c>
      <c r="B12" s="5" t="s">
        <v>8</v>
      </c>
      <c r="C12" s="6" t="n">
        <v>41701.5416666667</v>
      </c>
      <c r="D12" s="8" t="s">
        <v>13</v>
      </c>
      <c r="E12" s="5" t="s">
        <v>14</v>
      </c>
      <c r="F12" s="5" t="s">
        <v>15</v>
      </c>
      <c r="G12" s="5" t="n">
        <v>3</v>
      </c>
      <c r="H12" s="5" t="n">
        <v>20</v>
      </c>
      <c r="I12" s="5" t="s">
        <v>12</v>
      </c>
      <c r="J12" s="5" t="n">
        <v>20</v>
      </c>
      <c r="K12" s="5"/>
      <c r="L12" s="5"/>
      <c r="M12" s="5"/>
      <c r="N12" s="5"/>
      <c r="O12" s="5"/>
    </row>
    <row collapsed="false" customFormat="false" customHeight="true" hidden="false" ht="15" outlineLevel="0" r="13">
      <c r="A13" s="5" t="n">
        <v>12</v>
      </c>
      <c r="B13" s="5" t="s">
        <v>8</v>
      </c>
      <c r="C13" s="6" t="n">
        <v>41701.5972222222</v>
      </c>
      <c r="D13" s="5" t="s">
        <v>16</v>
      </c>
      <c r="E13" s="5" t="s">
        <v>17</v>
      </c>
      <c r="F13" s="5" t="s">
        <v>18</v>
      </c>
      <c r="G13" s="5" t="n">
        <v>3</v>
      </c>
      <c r="H13" s="5" t="n">
        <v>20</v>
      </c>
      <c r="I13" s="5" t="s">
        <v>12</v>
      </c>
      <c r="J13" s="5" t="n">
        <v>20</v>
      </c>
      <c r="K13" s="5"/>
      <c r="L13" s="5"/>
      <c r="M13" s="5"/>
      <c r="N13" s="5"/>
      <c r="O13" s="5"/>
    </row>
    <row collapsed="false" customFormat="false" customHeight="true" hidden="false" ht="15" outlineLevel="0" r="14">
      <c r="A14" s="5" t="n">
        <v>13</v>
      </c>
      <c r="B14" s="5" t="s">
        <v>8</v>
      </c>
      <c r="C14" s="6" t="n">
        <v>41706</v>
      </c>
      <c r="D14" s="8" t="s">
        <v>22</v>
      </c>
      <c r="E14" s="8" t="s">
        <v>23</v>
      </c>
      <c r="F14" s="5" t="s">
        <v>22</v>
      </c>
      <c r="G14" s="5" t="n">
        <v>3</v>
      </c>
      <c r="H14" s="5" t="n">
        <v>20</v>
      </c>
      <c r="I14" s="5" t="s">
        <v>12</v>
      </c>
      <c r="J14" s="5" t="n">
        <v>20</v>
      </c>
      <c r="K14" s="5"/>
      <c r="L14" s="5"/>
      <c r="M14" s="5"/>
      <c r="N14" s="5"/>
      <c r="O14" s="5"/>
    </row>
    <row collapsed="false" customFormat="false" customHeight="true" hidden="false" ht="15" outlineLevel="0" r="15">
      <c r="A15" s="5" t="n">
        <v>14</v>
      </c>
      <c r="B15" s="5" t="s">
        <v>8</v>
      </c>
      <c r="C15" s="6" t="n">
        <v>41706</v>
      </c>
      <c r="D15" s="8" t="s">
        <v>24</v>
      </c>
      <c r="E15" s="8" t="s">
        <v>25</v>
      </c>
      <c r="F15" s="5" t="s">
        <v>24</v>
      </c>
      <c r="G15" s="5" t="n">
        <v>3</v>
      </c>
      <c r="H15" s="5" t="n">
        <v>20</v>
      </c>
      <c r="I15" s="5" t="s">
        <v>12</v>
      </c>
      <c r="J15" s="5" t="n">
        <v>20</v>
      </c>
      <c r="K15" s="5"/>
      <c r="L15" s="5"/>
      <c r="M15" s="5"/>
      <c r="N15" s="5"/>
      <c r="O15" s="5"/>
    </row>
    <row collapsed="false" customFormat="false" customHeight="true" hidden="false" ht="15" outlineLevel="0" r="16">
      <c r="A16" s="5" t="n">
        <v>15</v>
      </c>
      <c r="B16" s="5" t="s">
        <v>8</v>
      </c>
      <c r="C16" s="6" t="n">
        <v>41707</v>
      </c>
      <c r="D16" s="8" t="s">
        <v>22</v>
      </c>
      <c r="E16" s="8" t="s">
        <v>23</v>
      </c>
      <c r="F16" s="5" t="s">
        <v>22</v>
      </c>
      <c r="G16" s="5" t="n">
        <v>3</v>
      </c>
      <c r="H16" s="5" t="n">
        <v>20</v>
      </c>
      <c r="I16" s="5" t="s">
        <v>12</v>
      </c>
      <c r="J16" s="5" t="n">
        <v>20</v>
      </c>
      <c r="K16" s="5"/>
      <c r="L16" s="5"/>
      <c r="M16" s="5"/>
      <c r="N16" s="5"/>
      <c r="O16" s="5"/>
    </row>
    <row collapsed="false" customFormat="false" customHeight="true" hidden="false" ht="15" outlineLevel="0" r="17">
      <c r="A17" s="5" t="n">
        <v>16</v>
      </c>
      <c r="B17" s="5" t="s">
        <v>8</v>
      </c>
      <c r="C17" s="6" t="n">
        <v>41707</v>
      </c>
      <c r="D17" s="8" t="s">
        <v>24</v>
      </c>
      <c r="E17" s="8" t="s">
        <v>25</v>
      </c>
      <c r="F17" s="5" t="s">
        <v>24</v>
      </c>
      <c r="G17" s="5" t="n">
        <v>3</v>
      </c>
      <c r="H17" s="5" t="n">
        <v>20</v>
      </c>
      <c r="I17" s="5" t="s">
        <v>12</v>
      </c>
      <c r="J17" s="5" t="n">
        <v>20</v>
      </c>
      <c r="K17" s="5"/>
      <c r="L17" s="5"/>
      <c r="M17" s="5"/>
      <c r="N17" s="5"/>
      <c r="O17" s="5"/>
    </row>
    <row collapsed="false" customFormat="false" customHeight="true" hidden="false" ht="15" outlineLevel="0" r="18">
      <c r="A18" s="5" t="n">
        <v>17</v>
      </c>
      <c r="B18" s="5" t="s">
        <v>8</v>
      </c>
      <c r="C18" s="6" t="n">
        <v>41708</v>
      </c>
      <c r="D18" s="8" t="s">
        <v>22</v>
      </c>
      <c r="E18" s="5" t="s">
        <v>23</v>
      </c>
      <c r="F18" s="5" t="s">
        <v>22</v>
      </c>
      <c r="G18" s="5" t="n">
        <v>3</v>
      </c>
      <c r="H18" s="5" t="n">
        <v>20</v>
      </c>
      <c r="I18" s="5" t="s">
        <v>12</v>
      </c>
      <c r="J18" s="5" t="n">
        <v>20</v>
      </c>
      <c r="K18" s="5"/>
      <c r="L18" s="5"/>
      <c r="M18" s="5"/>
      <c r="N18" s="5"/>
      <c r="O18" s="5"/>
    </row>
    <row collapsed="false" customFormat="false" customHeight="true" hidden="false" ht="15" outlineLevel="0" r="19">
      <c r="A19" s="5" t="n">
        <v>18</v>
      </c>
      <c r="B19" s="5" t="s">
        <v>8</v>
      </c>
      <c r="C19" s="6" t="n">
        <v>41708</v>
      </c>
      <c r="D19" s="5" t="s">
        <v>24</v>
      </c>
      <c r="E19" s="5" t="s">
        <v>25</v>
      </c>
      <c r="F19" s="5" t="s">
        <v>24</v>
      </c>
      <c r="G19" s="5" t="n">
        <v>3</v>
      </c>
      <c r="H19" s="5" t="n">
        <v>20</v>
      </c>
      <c r="I19" s="5" t="s">
        <v>12</v>
      </c>
      <c r="J19" s="5" t="n">
        <v>20</v>
      </c>
      <c r="K19" s="5"/>
      <c r="L19" s="5"/>
      <c r="M19" s="5"/>
      <c r="N19" s="5"/>
      <c r="O19" s="5"/>
    </row>
    <row collapsed="false" customFormat="false" customHeight="true" hidden="false" ht="15" outlineLevel="0" r="20">
      <c r="A20" s="5" t="n">
        <v>19</v>
      </c>
      <c r="B20" s="5" t="s">
        <v>8</v>
      </c>
      <c r="C20" s="6" t="n">
        <v>41710.7569444444</v>
      </c>
      <c r="D20" s="8" t="s">
        <v>22</v>
      </c>
      <c r="E20" s="8" t="s">
        <v>24</v>
      </c>
      <c r="F20" s="5" t="s">
        <v>26</v>
      </c>
      <c r="G20" s="5" t="n">
        <v>3</v>
      </c>
      <c r="H20" s="5" t="n">
        <v>20</v>
      </c>
      <c r="I20" s="5" t="s">
        <v>12</v>
      </c>
      <c r="J20" s="5" t="n">
        <v>20</v>
      </c>
      <c r="K20" s="5"/>
      <c r="L20" s="5"/>
      <c r="M20" s="5"/>
      <c r="N20" s="5"/>
      <c r="O20" s="5"/>
    </row>
    <row collapsed="false" customFormat="false" customHeight="true" hidden="false" ht="15" outlineLevel="0" r="21">
      <c r="A21" s="5" t="n">
        <v>20</v>
      </c>
      <c r="B21" s="5" t="s">
        <v>8</v>
      </c>
      <c r="C21" s="6" t="n">
        <v>41711.7152777778</v>
      </c>
      <c r="D21" s="8" t="s">
        <v>22</v>
      </c>
      <c r="E21" s="8" t="s">
        <v>24</v>
      </c>
      <c r="F21" s="5" t="s">
        <v>26</v>
      </c>
      <c r="G21" s="5" t="n">
        <v>3</v>
      </c>
      <c r="H21" s="5" t="n">
        <v>20</v>
      </c>
      <c r="I21" s="5" t="s">
        <v>12</v>
      </c>
      <c r="J21" s="5" t="n">
        <v>20</v>
      </c>
      <c r="K21" s="5"/>
      <c r="L21" s="5"/>
      <c r="M21" s="5"/>
      <c r="N21" s="5"/>
      <c r="O21" s="5"/>
    </row>
    <row collapsed="false" customFormat="false" customHeight="true" hidden="false" ht="15" outlineLevel="0" r="22">
      <c r="A22" s="5" t="n">
        <v>21</v>
      </c>
      <c r="B22" s="5" t="s">
        <v>8</v>
      </c>
      <c r="C22" s="6" t="n">
        <v>41712.5972222222</v>
      </c>
      <c r="D22" s="5" t="s">
        <v>22</v>
      </c>
      <c r="E22" s="8" t="s">
        <v>24</v>
      </c>
      <c r="F22" s="5" t="s">
        <v>26</v>
      </c>
      <c r="G22" s="5" t="n">
        <v>3</v>
      </c>
      <c r="H22" s="5" t="n">
        <v>20</v>
      </c>
      <c r="I22" s="5" t="s">
        <v>12</v>
      </c>
      <c r="J22" s="5" t="n">
        <v>20</v>
      </c>
      <c r="K22" s="5"/>
      <c r="L22" s="5"/>
      <c r="M22" s="5"/>
      <c r="N22" s="5"/>
      <c r="O22" s="5"/>
    </row>
    <row collapsed="false" customFormat="false" customHeight="true" hidden="false" ht="15" outlineLevel="0" r="23">
      <c r="A23" s="5" t="n">
        <v>101</v>
      </c>
      <c r="B23" s="5" t="s">
        <v>27</v>
      </c>
      <c r="C23" s="6" t="n">
        <v>41692.7222222222</v>
      </c>
      <c r="D23" s="5" t="s">
        <v>28</v>
      </c>
      <c r="E23" s="5" t="s">
        <v>29</v>
      </c>
      <c r="F23" s="5" t="s">
        <v>30</v>
      </c>
      <c r="G23" s="5"/>
      <c r="H23" s="5"/>
      <c r="I23" s="5"/>
      <c r="J23" s="5"/>
      <c r="K23" s="5"/>
      <c r="L23" s="9"/>
      <c r="M23" s="5"/>
      <c r="N23" s="5"/>
      <c r="O23" s="5"/>
    </row>
    <row collapsed="false" customFormat="false" customHeight="true" hidden="false" ht="15" outlineLevel="0" r="24">
      <c r="A24" s="5" t="n">
        <v>103</v>
      </c>
      <c r="B24" s="5" t="s">
        <v>27</v>
      </c>
      <c r="C24" s="6" t="n">
        <v>41692.8402777778</v>
      </c>
      <c r="D24" s="8" t="s">
        <v>31</v>
      </c>
      <c r="E24" s="8" t="s">
        <v>32</v>
      </c>
      <c r="F24" s="5" t="s">
        <v>33</v>
      </c>
      <c r="G24" s="5"/>
      <c r="H24" s="5"/>
      <c r="I24" s="5"/>
      <c r="J24" s="5"/>
      <c r="K24" s="5"/>
      <c r="L24" s="9"/>
      <c r="M24" s="5"/>
      <c r="N24" s="5"/>
      <c r="O24" s="5"/>
    </row>
    <row collapsed="false" customFormat="false" customHeight="true" hidden="false" ht="15" outlineLevel="0" r="25">
      <c r="A25" s="5" t="n">
        <v>107</v>
      </c>
      <c r="B25" s="5" t="s">
        <v>27</v>
      </c>
      <c r="C25" s="6" t="n">
        <v>41693.6458333333</v>
      </c>
      <c r="D25" s="8" t="s">
        <v>34</v>
      </c>
      <c r="E25" s="8" t="s">
        <v>35</v>
      </c>
      <c r="F25" s="5" t="s">
        <v>30</v>
      </c>
      <c r="G25" s="5"/>
      <c r="H25" s="5"/>
      <c r="I25" s="5"/>
      <c r="J25" s="5"/>
      <c r="K25" s="5"/>
      <c r="L25" s="5"/>
      <c r="M25" s="5"/>
      <c r="N25" s="5"/>
      <c r="O25" s="5"/>
    </row>
    <row collapsed="false" customFormat="false" customHeight="true" hidden="false" ht="15" outlineLevel="0" r="26">
      <c r="A26" s="5" t="n">
        <v>108</v>
      </c>
      <c r="B26" s="5" t="s">
        <v>27</v>
      </c>
      <c r="C26" s="6" t="n">
        <v>41693.7395833333</v>
      </c>
      <c r="D26" s="5" t="s">
        <v>36</v>
      </c>
      <c r="E26" s="5" t="s">
        <v>37</v>
      </c>
      <c r="F26" s="5" t="s">
        <v>33</v>
      </c>
      <c r="G26" s="5"/>
      <c r="H26" s="5"/>
      <c r="I26" s="5"/>
      <c r="J26" s="5"/>
      <c r="K26" s="5"/>
      <c r="L26" s="5"/>
      <c r="M26" s="5"/>
      <c r="N26" s="5"/>
      <c r="O26" s="5"/>
    </row>
    <row collapsed="false" customFormat="false" customHeight="true" hidden="false" ht="15" outlineLevel="0" r="27">
      <c r="A27" s="5" t="n">
        <v>109</v>
      </c>
      <c r="B27" s="5" t="s">
        <v>27</v>
      </c>
      <c r="C27" s="6" t="n">
        <v>41699</v>
      </c>
      <c r="D27" s="5" t="s">
        <v>38</v>
      </c>
      <c r="E27" s="5" t="s">
        <v>39</v>
      </c>
      <c r="F27" s="5" t="s">
        <v>33</v>
      </c>
      <c r="G27" s="5" t="n">
        <v>3</v>
      </c>
      <c r="H27" s="5" t="n">
        <v>20</v>
      </c>
      <c r="I27" s="5" t="n">
        <v>1</v>
      </c>
      <c r="J27" s="5" t="n">
        <v>5</v>
      </c>
      <c r="K27" s="5"/>
      <c r="L27" s="5"/>
      <c r="M27" s="5"/>
      <c r="N27" s="5"/>
      <c r="O27" s="5"/>
    </row>
    <row collapsed="false" customFormat="false" customHeight="true" hidden="false" ht="15" outlineLevel="0" r="28">
      <c r="A28" s="5" t="n">
        <v>110</v>
      </c>
      <c r="B28" s="5" t="s">
        <v>27</v>
      </c>
      <c r="C28" s="6" t="n">
        <v>41700</v>
      </c>
      <c r="D28" s="5" t="s">
        <v>38</v>
      </c>
      <c r="E28" s="5" t="s">
        <v>39</v>
      </c>
      <c r="F28" s="5" t="s">
        <v>33</v>
      </c>
      <c r="G28" s="5" t="n">
        <v>3</v>
      </c>
      <c r="H28" s="5" t="n">
        <v>20</v>
      </c>
      <c r="I28" s="5" t="n">
        <v>1</v>
      </c>
      <c r="J28" s="5" t="n">
        <v>5</v>
      </c>
      <c r="K28" s="5"/>
      <c r="L28" s="5"/>
      <c r="M28" s="5"/>
      <c r="N28" s="5"/>
      <c r="O28" s="5"/>
    </row>
    <row collapsed="false" customFormat="false" customHeight="true" hidden="false" ht="15" outlineLevel="0" r="29">
      <c r="A29" s="5" t="n">
        <v>112</v>
      </c>
      <c r="B29" s="5" t="s">
        <v>27</v>
      </c>
      <c r="C29" s="6" t="n">
        <v>41700.125</v>
      </c>
      <c r="D29" s="5" t="s">
        <v>38</v>
      </c>
      <c r="E29" s="5" t="s">
        <v>39</v>
      </c>
      <c r="F29" s="5" t="s">
        <v>33</v>
      </c>
      <c r="G29" s="5" t="n">
        <v>1</v>
      </c>
      <c r="H29" s="5" t="n">
        <v>20</v>
      </c>
      <c r="I29" s="5" t="s">
        <v>12</v>
      </c>
      <c r="J29" s="5" t="n">
        <v>20</v>
      </c>
      <c r="K29" s="5"/>
      <c r="L29" s="5"/>
      <c r="M29" s="5"/>
      <c r="N29" s="5"/>
      <c r="O29" s="5"/>
    </row>
    <row collapsed="false" customFormat="false" customHeight="true" hidden="false" ht="15" outlineLevel="0" r="30">
      <c r="A30" s="5" t="n">
        <v>114</v>
      </c>
      <c r="B30" s="5" t="s">
        <v>40</v>
      </c>
      <c r="C30" s="6" t="n">
        <v>41692.8125</v>
      </c>
      <c r="D30" s="5" t="s">
        <v>41</v>
      </c>
      <c r="E30" s="5" t="s">
        <v>42</v>
      </c>
      <c r="F30" s="5" t="s">
        <v>43</v>
      </c>
      <c r="G30" s="5"/>
      <c r="H30" s="5"/>
      <c r="I30" s="5"/>
      <c r="J30" s="5"/>
    </row>
    <row collapsed="false" customFormat="false" customHeight="true" hidden="false" ht="15" outlineLevel="0" r="31">
      <c r="A31" s="5" t="n">
        <v>102</v>
      </c>
      <c r="B31" s="5" t="s">
        <v>40</v>
      </c>
      <c r="C31" s="6" t="n">
        <v>41692.8541666667</v>
      </c>
      <c r="D31" s="10" t="s">
        <v>44</v>
      </c>
      <c r="E31" s="10" t="s">
        <v>45</v>
      </c>
      <c r="F31" s="5" t="s">
        <v>46</v>
      </c>
      <c r="G31" s="5"/>
      <c r="H31" s="5"/>
      <c r="I31" s="5"/>
      <c r="J31" s="5"/>
      <c r="K31" s="5"/>
      <c r="L31" s="9"/>
      <c r="M31" s="5"/>
      <c r="N31" s="5"/>
      <c r="O31" s="5"/>
    </row>
    <row collapsed="false" customFormat="false" customHeight="true" hidden="false" ht="15" outlineLevel="0" r="32">
      <c r="A32" s="5" t="n">
        <v>104</v>
      </c>
      <c r="B32" s="5" t="s">
        <v>40</v>
      </c>
      <c r="C32" s="6" t="n">
        <v>41693.4791666667</v>
      </c>
      <c r="D32" s="11" t="s">
        <v>44</v>
      </c>
      <c r="E32" s="11" t="s">
        <v>47</v>
      </c>
      <c r="F32" s="5" t="s">
        <v>46</v>
      </c>
      <c r="G32" s="5"/>
      <c r="H32" s="5"/>
      <c r="I32" s="5"/>
      <c r="J32" s="5"/>
      <c r="K32" s="5"/>
      <c r="L32" s="9"/>
      <c r="M32" s="5"/>
      <c r="N32" s="5"/>
      <c r="O32" s="5"/>
    </row>
    <row collapsed="false" customFormat="false" customHeight="true" hidden="false" ht="15" outlineLevel="0" r="33">
      <c r="A33" s="5" t="n">
        <v>105</v>
      </c>
      <c r="B33" s="1" t="s">
        <v>40</v>
      </c>
      <c r="C33" s="2" t="n">
        <v>41693.5</v>
      </c>
      <c r="D33" s="1" t="s">
        <v>48</v>
      </c>
      <c r="E33" s="1" t="s">
        <v>49</v>
      </c>
      <c r="F33" s="1" t="s">
        <v>43</v>
      </c>
      <c r="K33" s="5"/>
      <c r="M33" s="5"/>
      <c r="N33" s="5"/>
      <c r="O33" s="5"/>
    </row>
    <row collapsed="false" customFormat="false" customHeight="true" hidden="false" ht="15" outlineLevel="0" r="34">
      <c r="A34" s="5" t="n">
        <v>106</v>
      </c>
      <c r="B34" s="1" t="s">
        <v>40</v>
      </c>
      <c r="C34" s="2" t="n">
        <v>41699</v>
      </c>
      <c r="D34" s="1" t="s">
        <v>50</v>
      </c>
      <c r="E34" s="10" t="s">
        <v>51</v>
      </c>
      <c r="F34" s="1" t="s">
        <v>43</v>
      </c>
      <c r="G34" s="1" t="n">
        <v>3</v>
      </c>
      <c r="H34" s="1" t="n">
        <v>20</v>
      </c>
      <c r="I34" s="1" t="n">
        <v>1</v>
      </c>
      <c r="J34" s="1" t="n">
        <v>5</v>
      </c>
      <c r="K34" s="5"/>
      <c r="L34" s="9"/>
      <c r="M34" s="5"/>
      <c r="N34" s="5"/>
      <c r="O34" s="5"/>
    </row>
    <row collapsed="false" customFormat="false" customHeight="true" hidden="false" ht="15" outlineLevel="0" r="35">
      <c r="A35" s="5" t="n">
        <v>111</v>
      </c>
      <c r="B35" s="1" t="s">
        <v>40</v>
      </c>
      <c r="C35" s="2" t="n">
        <v>41700</v>
      </c>
      <c r="D35" s="1" t="s">
        <v>50</v>
      </c>
      <c r="E35" s="10" t="s">
        <v>51</v>
      </c>
      <c r="F35" s="1" t="s">
        <v>43</v>
      </c>
      <c r="G35" s="1" t="n">
        <v>3</v>
      </c>
      <c r="H35" s="1" t="n">
        <v>20</v>
      </c>
      <c r="I35" s="1" t="n">
        <v>1</v>
      </c>
      <c r="J35" s="1" t="n">
        <v>5</v>
      </c>
      <c r="K35" s="5"/>
      <c r="L35" s="5"/>
      <c r="M35" s="5"/>
      <c r="N35" s="5"/>
      <c r="O35" s="5"/>
    </row>
    <row collapsed="false" customFormat="false" customHeight="true" hidden="false" ht="15" outlineLevel="0" r="36">
      <c r="A36" s="5" t="n">
        <v>113</v>
      </c>
      <c r="B36" s="1" t="s">
        <v>40</v>
      </c>
      <c r="C36" s="2" t="n">
        <v>41700.125</v>
      </c>
      <c r="D36" s="1" t="s">
        <v>50</v>
      </c>
      <c r="E36" s="10" t="s">
        <v>51</v>
      </c>
      <c r="F36" s="1" t="s">
        <v>43</v>
      </c>
      <c r="G36" s="1" t="n">
        <v>1</v>
      </c>
      <c r="H36" s="1" t="n">
        <v>20</v>
      </c>
      <c r="I36" s="1" t="s">
        <v>12</v>
      </c>
      <c r="J36" s="1" t="n">
        <v>20</v>
      </c>
      <c r="K36" s="5"/>
      <c r="L36" s="5"/>
      <c r="M36" s="5"/>
      <c r="N36" s="5"/>
      <c r="O36" s="5"/>
    </row>
    <row collapsed="false" customFormat="false" customHeight="true" hidden="false" ht="15" outlineLevel="0" r="37">
      <c r="A37" s="5" t="n">
        <v>115</v>
      </c>
      <c r="B37" s="1" t="s">
        <v>52</v>
      </c>
      <c r="C37" s="2" t="n">
        <v>41698.8333333333</v>
      </c>
      <c r="D37" s="12" t="s">
        <v>16</v>
      </c>
      <c r="E37" s="12" t="s">
        <v>13</v>
      </c>
      <c r="F37" s="1" t="s">
        <v>53</v>
      </c>
      <c r="G37" s="1" t="n">
        <v>3</v>
      </c>
      <c r="H37" s="1" t="n">
        <v>20</v>
      </c>
      <c r="I37" s="1" t="n">
        <v>1</v>
      </c>
      <c r="J37" s="1" t="n">
        <v>5</v>
      </c>
    </row>
    <row collapsed="false" customFormat="false" customHeight="true" hidden="false" ht="15" outlineLevel="0" r="38">
      <c r="A38" s="5" t="n">
        <v>116</v>
      </c>
      <c r="B38" s="1" t="s">
        <v>52</v>
      </c>
      <c r="C38" s="2" t="n">
        <v>41698.8541666667</v>
      </c>
      <c r="D38" s="12" t="s">
        <v>54</v>
      </c>
      <c r="E38" s="12" t="s">
        <v>17</v>
      </c>
      <c r="F38" s="1" t="s">
        <v>55</v>
      </c>
      <c r="G38" s="1" t="n">
        <v>3</v>
      </c>
      <c r="H38" s="1" t="n">
        <v>20</v>
      </c>
      <c r="I38" s="1" t="n">
        <v>1</v>
      </c>
      <c r="J38" s="1" t="n">
        <v>5</v>
      </c>
    </row>
    <row collapsed="false" customFormat="false" customHeight="true" hidden="false" ht="15" outlineLevel="0" r="39">
      <c r="A39" s="5" t="n">
        <v>117</v>
      </c>
      <c r="B39" s="1" t="s">
        <v>52</v>
      </c>
      <c r="C39" s="2" t="n">
        <v>41699</v>
      </c>
      <c r="D39" s="1" t="s">
        <v>14</v>
      </c>
      <c r="E39" s="1" t="s">
        <v>56</v>
      </c>
      <c r="F39" s="1" t="s">
        <v>57</v>
      </c>
      <c r="G39" s="1" t="n">
        <v>3</v>
      </c>
      <c r="H39" s="1" t="n">
        <v>20</v>
      </c>
      <c r="I39" s="1" t="n">
        <v>1</v>
      </c>
      <c r="J39" s="1" t="n">
        <v>5</v>
      </c>
    </row>
    <row collapsed="false" customFormat="false" customHeight="true" hidden="false" ht="15" outlineLevel="0" r="40">
      <c r="A40" s="5" t="n">
        <v>118</v>
      </c>
      <c r="B40" s="1" t="s">
        <v>52</v>
      </c>
      <c r="C40" s="2" t="n">
        <v>41699.4583333333</v>
      </c>
      <c r="D40" s="1" t="s">
        <v>54</v>
      </c>
      <c r="E40" s="1" t="s">
        <v>17</v>
      </c>
      <c r="F40" s="1" t="s">
        <v>55</v>
      </c>
      <c r="G40" s="1" t="n">
        <v>3</v>
      </c>
      <c r="H40" s="1" t="n">
        <v>20</v>
      </c>
      <c r="I40" s="1" t="n">
        <v>1</v>
      </c>
      <c r="J40" s="1" t="n">
        <v>5</v>
      </c>
    </row>
    <row collapsed="false" customFormat="false" customHeight="true" hidden="false" ht="15" outlineLevel="0" r="41">
      <c r="A41" s="5" t="n">
        <v>119</v>
      </c>
      <c r="B41" s="1" t="s">
        <v>52</v>
      </c>
      <c r="C41" s="2" t="n">
        <v>41699.5833333333</v>
      </c>
      <c r="D41" s="1" t="s">
        <v>54</v>
      </c>
      <c r="E41" s="1" t="s">
        <v>17</v>
      </c>
      <c r="F41" s="1" t="s">
        <v>55</v>
      </c>
      <c r="G41" s="1" t="n">
        <v>1</v>
      </c>
      <c r="H41" s="1" t="n">
        <v>20</v>
      </c>
      <c r="I41" s="1" t="s">
        <v>12</v>
      </c>
      <c r="J41" s="1" t="n">
        <v>20</v>
      </c>
      <c r="L41" s="9"/>
    </row>
    <row collapsed="false" customFormat="false" customHeight="true" hidden="false" ht="15.75" outlineLevel="0" r="42">
      <c r="A42" s="5" t="n">
        <v>120</v>
      </c>
      <c r="B42" s="1" t="s">
        <v>52</v>
      </c>
      <c r="C42" s="2" t="n">
        <v>41699.6597222222</v>
      </c>
      <c r="D42" s="12" t="s">
        <v>16</v>
      </c>
      <c r="E42" s="12" t="s">
        <v>13</v>
      </c>
      <c r="F42" s="1" t="s">
        <v>53</v>
      </c>
      <c r="G42" s="1" t="n">
        <v>3</v>
      </c>
      <c r="H42" s="1" t="n">
        <v>20</v>
      </c>
      <c r="I42" s="1" t="n">
        <v>1</v>
      </c>
      <c r="J42" s="1" t="n">
        <v>5</v>
      </c>
      <c r="L42" s="9"/>
      <c r="M42" s="13"/>
    </row>
    <row collapsed="false" customFormat="false" customHeight="true" hidden="false" ht="15" outlineLevel="0" r="43">
      <c r="A43" s="5" t="n">
        <v>121</v>
      </c>
      <c r="B43" s="1" t="s">
        <v>52</v>
      </c>
      <c r="C43" s="2" t="n">
        <v>41699.7638888889</v>
      </c>
      <c r="D43" s="12" t="s">
        <v>58</v>
      </c>
      <c r="E43" s="12" t="s">
        <v>59</v>
      </c>
      <c r="F43" s="1" t="s">
        <v>60</v>
      </c>
      <c r="G43" s="1" t="n">
        <v>3</v>
      </c>
      <c r="H43" s="1" t="n">
        <v>20</v>
      </c>
      <c r="I43" s="1" t="n">
        <v>1</v>
      </c>
      <c r="J43" s="1" t="n">
        <v>5</v>
      </c>
    </row>
    <row collapsed="false" customFormat="false" customHeight="true" hidden="false" ht="15.75" outlineLevel="0" r="44">
      <c r="A44" s="5" t="n">
        <v>122</v>
      </c>
      <c r="B44" s="1" t="s">
        <v>52</v>
      </c>
      <c r="C44" s="2" t="n">
        <v>41699.7708333333</v>
      </c>
      <c r="D44" s="1" t="s">
        <v>16</v>
      </c>
      <c r="E44" s="1" t="s">
        <v>13</v>
      </c>
      <c r="F44" s="1" t="s">
        <v>53</v>
      </c>
      <c r="G44" s="1" t="n">
        <v>1</v>
      </c>
      <c r="H44" s="1" t="n">
        <v>20</v>
      </c>
      <c r="I44" s="1" t="s">
        <v>12</v>
      </c>
      <c r="J44" s="1" t="n">
        <v>20</v>
      </c>
      <c r="M44" s="14"/>
    </row>
    <row collapsed="false" customFormat="true" customHeight="true" hidden="false" ht="15" outlineLevel="0" r="45" s="5">
      <c r="A45" s="5" t="n">
        <v>123</v>
      </c>
      <c r="B45" s="1" t="s">
        <v>52</v>
      </c>
      <c r="C45" s="2" t="n">
        <v>41700</v>
      </c>
      <c r="D45" s="1" t="s">
        <v>14</v>
      </c>
      <c r="E45" s="1" t="s">
        <v>56</v>
      </c>
      <c r="F45" s="1" t="s">
        <v>57</v>
      </c>
      <c r="G45" s="1" t="n">
        <v>3</v>
      </c>
      <c r="H45" s="1" t="n">
        <v>20</v>
      </c>
      <c r="I45" s="1" t="n">
        <v>1</v>
      </c>
      <c r="J45" s="1" t="n">
        <v>5</v>
      </c>
      <c r="K45" s="1"/>
      <c r="L45" s="1"/>
      <c r="M45" s="1"/>
      <c r="N45" s="1"/>
      <c r="O45" s="1"/>
    </row>
    <row collapsed="false" customFormat="true" customHeight="true" hidden="false" ht="15.75" outlineLevel="0" r="46" s="5">
      <c r="A46" s="5" t="n">
        <v>124</v>
      </c>
      <c r="B46" s="1" t="s">
        <v>52</v>
      </c>
      <c r="C46" s="2" t="n">
        <v>41700.125</v>
      </c>
      <c r="D46" s="1" t="s">
        <v>14</v>
      </c>
      <c r="E46" s="1" t="s">
        <v>56</v>
      </c>
      <c r="F46" s="1" t="s">
        <v>57</v>
      </c>
      <c r="G46" s="1" t="n">
        <v>1</v>
      </c>
      <c r="H46" s="1" t="n">
        <v>20</v>
      </c>
      <c r="I46" s="1" t="s">
        <v>12</v>
      </c>
      <c r="J46" s="1" t="n">
        <v>20</v>
      </c>
      <c r="K46" s="1"/>
      <c r="L46" s="1"/>
      <c r="M46" s="14"/>
      <c r="N46" s="1"/>
      <c r="O46" s="1"/>
    </row>
    <row collapsed="false" customFormat="true" customHeight="true" hidden="false" ht="15" outlineLevel="0" r="47" s="5">
      <c r="A47" s="5" t="n">
        <v>125</v>
      </c>
      <c r="B47" s="1" t="s">
        <v>52</v>
      </c>
      <c r="C47" s="2" t="n">
        <v>41700.5</v>
      </c>
      <c r="D47" s="12" t="s">
        <v>58</v>
      </c>
      <c r="E47" s="12" t="s">
        <v>59</v>
      </c>
      <c r="F47" s="1" t="s">
        <v>60</v>
      </c>
      <c r="G47" s="1" t="n">
        <v>3</v>
      </c>
      <c r="H47" s="1" t="n">
        <v>20</v>
      </c>
      <c r="I47" s="1" t="n">
        <v>1</v>
      </c>
      <c r="J47" s="1" t="n">
        <v>5</v>
      </c>
      <c r="K47" s="9"/>
      <c r="L47" s="1"/>
      <c r="M47" s="15"/>
      <c r="N47" s="1"/>
      <c r="O47" s="1"/>
    </row>
    <row collapsed="false" customFormat="true" customHeight="true" hidden="false" ht="15" outlineLevel="0" r="48" s="5">
      <c r="A48" s="5" t="n">
        <v>126</v>
      </c>
      <c r="B48" s="1" t="s">
        <v>52</v>
      </c>
      <c r="C48" s="2" t="n">
        <v>41700.625</v>
      </c>
      <c r="D48" s="12" t="s">
        <v>58</v>
      </c>
      <c r="E48" s="12" t="s">
        <v>59</v>
      </c>
      <c r="F48" s="1" t="s">
        <v>60</v>
      </c>
      <c r="G48" s="1" t="n">
        <v>1</v>
      </c>
      <c r="H48" s="1" t="n">
        <v>20</v>
      </c>
      <c r="I48" s="1" t="s">
        <v>12</v>
      </c>
      <c r="J48" s="1" t="n">
        <v>20</v>
      </c>
      <c r="K48" s="9"/>
      <c r="L48" s="1"/>
      <c r="M48" s="1"/>
      <c r="N48" s="1"/>
      <c r="O48" s="1"/>
    </row>
    <row collapsed="false" customFormat="true" customHeight="true" hidden="false" ht="15" outlineLevel="0" r="49" s="5">
      <c r="A49" s="5" t="n">
        <v>127</v>
      </c>
      <c r="B49" s="1" t="s">
        <v>52</v>
      </c>
      <c r="C49" s="2" t="n">
        <v>41706</v>
      </c>
      <c r="D49" s="12" t="s">
        <v>22</v>
      </c>
      <c r="E49" s="1" t="s">
        <v>61</v>
      </c>
      <c r="F49" s="1" t="s">
        <v>22</v>
      </c>
      <c r="G49" s="1" t="n">
        <v>3</v>
      </c>
      <c r="H49" s="1" t="n">
        <v>20</v>
      </c>
      <c r="I49" s="1" t="n">
        <v>1</v>
      </c>
      <c r="J49" s="1" t="n">
        <v>5</v>
      </c>
      <c r="K49" s="1"/>
      <c r="L49" s="1"/>
      <c r="M49" s="15"/>
      <c r="N49" s="1"/>
      <c r="O49" s="1"/>
    </row>
    <row collapsed="false" customFormat="true" customHeight="true" hidden="false" ht="15" outlineLevel="0" r="50" s="5">
      <c r="A50" s="5" t="n">
        <v>128</v>
      </c>
      <c r="B50" s="1" t="s">
        <v>52</v>
      </c>
      <c r="C50" s="2" t="n">
        <v>41706</v>
      </c>
      <c r="D50" s="1" t="s">
        <v>24</v>
      </c>
      <c r="E50" s="1" t="s">
        <v>62</v>
      </c>
      <c r="F50" s="1" t="s">
        <v>24</v>
      </c>
      <c r="G50" s="1" t="n">
        <v>3</v>
      </c>
      <c r="H50" s="1" t="n">
        <v>20</v>
      </c>
      <c r="I50" s="1" t="n">
        <v>1</v>
      </c>
      <c r="J50" s="1" t="n">
        <v>5</v>
      </c>
      <c r="K50" s="1"/>
      <c r="L50" s="1"/>
      <c r="M50" s="1"/>
      <c r="N50" s="1"/>
      <c r="O50" s="1"/>
    </row>
    <row collapsed="false" customFormat="true" customHeight="true" hidden="false" ht="15" outlineLevel="0" r="51" s="5">
      <c r="A51" s="5" t="n">
        <v>129</v>
      </c>
      <c r="B51" s="1" t="s">
        <v>52</v>
      </c>
      <c r="C51" s="2" t="n">
        <v>41707</v>
      </c>
      <c r="D51" s="1" t="s">
        <v>22</v>
      </c>
      <c r="E51" s="1" t="s">
        <v>61</v>
      </c>
      <c r="F51" s="1" t="s">
        <v>22</v>
      </c>
      <c r="G51" s="1" t="n">
        <v>3</v>
      </c>
      <c r="H51" s="1" t="n">
        <v>20</v>
      </c>
      <c r="I51" s="1" t="n">
        <v>1</v>
      </c>
      <c r="J51" s="1" t="n">
        <v>5</v>
      </c>
      <c r="K51" s="1"/>
      <c r="L51" s="1"/>
      <c r="M51" s="15"/>
      <c r="N51" s="1"/>
      <c r="O51" s="1"/>
    </row>
    <row collapsed="false" customFormat="true" customHeight="true" hidden="false" ht="15" outlineLevel="0" r="52" s="5">
      <c r="A52" s="5" t="n">
        <v>130</v>
      </c>
      <c r="B52" s="1" t="s">
        <v>52</v>
      </c>
      <c r="C52" s="2" t="n">
        <v>41707</v>
      </c>
      <c r="D52" s="1" t="s">
        <v>24</v>
      </c>
      <c r="E52" s="1" t="s">
        <v>62</v>
      </c>
      <c r="F52" s="1" t="s">
        <v>24</v>
      </c>
      <c r="G52" s="1" t="n">
        <v>3</v>
      </c>
      <c r="H52" s="1" t="n">
        <v>20</v>
      </c>
      <c r="I52" s="1" t="n">
        <v>1</v>
      </c>
      <c r="J52" s="1" t="n">
        <v>5</v>
      </c>
      <c r="K52" s="1"/>
      <c r="L52" s="1"/>
      <c r="M52" s="1"/>
      <c r="N52" s="1"/>
      <c r="O52" s="1"/>
    </row>
    <row collapsed="false" customFormat="true" customHeight="true" hidden="false" ht="15" outlineLevel="0" r="53" s="5">
      <c r="A53" s="5" t="n">
        <v>131</v>
      </c>
      <c r="B53" s="1" t="s">
        <v>52</v>
      </c>
      <c r="C53" s="2" t="n">
        <v>41707.125</v>
      </c>
      <c r="D53" s="1" t="s">
        <v>22</v>
      </c>
      <c r="E53" s="1" t="s">
        <v>61</v>
      </c>
      <c r="F53" s="1" t="s">
        <v>22</v>
      </c>
      <c r="G53" s="1" t="n">
        <v>1</v>
      </c>
      <c r="H53" s="1" t="n">
        <v>20</v>
      </c>
      <c r="I53" s="1" t="s">
        <v>12</v>
      </c>
      <c r="J53" s="1" t="n">
        <v>20</v>
      </c>
      <c r="K53" s="1"/>
      <c r="L53" s="1"/>
      <c r="M53" s="15"/>
      <c r="N53" s="1"/>
      <c r="O53" s="1"/>
    </row>
    <row collapsed="false" customFormat="true" customHeight="true" hidden="false" ht="15" outlineLevel="0" r="54" s="5">
      <c r="A54" s="5" t="n">
        <v>132</v>
      </c>
      <c r="B54" s="1" t="s">
        <v>52</v>
      </c>
      <c r="C54" s="2" t="n">
        <v>41707.125</v>
      </c>
      <c r="D54" s="1" t="s">
        <v>24</v>
      </c>
      <c r="E54" s="1" t="s">
        <v>62</v>
      </c>
      <c r="F54" s="1" t="s">
        <v>24</v>
      </c>
      <c r="G54" s="1" t="n">
        <v>1</v>
      </c>
      <c r="H54" s="1" t="n">
        <v>20</v>
      </c>
      <c r="I54" s="1" t="s">
        <v>12</v>
      </c>
      <c r="J54" s="1" t="n">
        <v>20</v>
      </c>
      <c r="K54" s="1"/>
      <c r="L54" s="1"/>
      <c r="M54" s="1"/>
      <c r="N54" s="1"/>
      <c r="O54" s="1"/>
    </row>
    <row collapsed="false" customFormat="true" customHeight="true" hidden="false" ht="15" outlineLevel="0" r="55" s="5">
      <c r="A55" s="5" t="n">
        <v>133</v>
      </c>
      <c r="B55" s="1" t="s">
        <v>63</v>
      </c>
      <c r="C55" s="2" t="n">
        <v>41710</v>
      </c>
      <c r="D55" s="1" t="s">
        <v>64</v>
      </c>
      <c r="E55" s="1" t="s">
        <v>65</v>
      </c>
      <c r="F55" s="1" t="s">
        <v>66</v>
      </c>
      <c r="G55" s="1" t="n">
        <v>3</v>
      </c>
      <c r="H55" s="1" t="n">
        <v>20</v>
      </c>
      <c r="I55" s="1" t="n">
        <v>1</v>
      </c>
      <c r="J55" s="1" t="n">
        <v>5</v>
      </c>
      <c r="K55" s="1"/>
      <c r="L55" s="1"/>
      <c r="M55" s="15"/>
      <c r="N55" s="1"/>
      <c r="O55" s="1"/>
    </row>
    <row collapsed="false" customFormat="true" customHeight="true" hidden="false" ht="15" outlineLevel="0" r="56" s="5">
      <c r="A56" s="5" t="n">
        <v>134</v>
      </c>
      <c r="B56" s="1" t="s">
        <v>63</v>
      </c>
      <c r="C56" s="2" t="n">
        <v>41710</v>
      </c>
      <c r="D56" s="12" t="s">
        <v>67</v>
      </c>
      <c r="E56" s="12" t="s">
        <v>68</v>
      </c>
      <c r="F56" s="1" t="s">
        <v>66</v>
      </c>
      <c r="G56" s="1" t="n">
        <v>3</v>
      </c>
      <c r="H56" s="1" t="n">
        <v>20</v>
      </c>
      <c r="I56" s="1" t="n">
        <v>1</v>
      </c>
      <c r="J56" s="1" t="n">
        <v>5</v>
      </c>
      <c r="K56" s="1"/>
      <c r="L56" s="1"/>
      <c r="M56" s="1"/>
      <c r="N56" s="1"/>
      <c r="O56" s="1"/>
    </row>
    <row collapsed="false" customFormat="true" customHeight="true" hidden="false" ht="15" outlineLevel="0" r="57" s="5">
      <c r="A57" s="5" t="n">
        <v>135</v>
      </c>
      <c r="B57" s="1" t="s">
        <v>63</v>
      </c>
      <c r="C57" s="2" t="n">
        <v>41711</v>
      </c>
      <c r="D57" s="1" t="s">
        <v>64</v>
      </c>
      <c r="E57" s="1" t="s">
        <v>67</v>
      </c>
      <c r="F57" s="1" t="s">
        <v>66</v>
      </c>
      <c r="G57" s="1" t="n">
        <v>3</v>
      </c>
      <c r="H57" s="1" t="n">
        <v>20</v>
      </c>
      <c r="I57" s="1" t="n">
        <v>1</v>
      </c>
      <c r="J57" s="1" t="n">
        <v>5</v>
      </c>
      <c r="K57" s="1"/>
      <c r="L57" s="1"/>
      <c r="M57" s="15"/>
      <c r="N57" s="1"/>
      <c r="O57" s="1"/>
    </row>
    <row collapsed="false" customFormat="false" customHeight="true" hidden="false" ht="15" outlineLevel="0" r="58">
      <c r="A58" s="5" t="n">
        <v>136</v>
      </c>
      <c r="B58" s="1" t="s">
        <v>63</v>
      </c>
      <c r="C58" s="2" t="n">
        <v>41711</v>
      </c>
      <c r="D58" s="1" t="s">
        <v>68</v>
      </c>
      <c r="E58" s="1" t="s">
        <v>65</v>
      </c>
      <c r="F58" s="1" t="s">
        <v>66</v>
      </c>
      <c r="G58" s="1" t="n">
        <v>3</v>
      </c>
      <c r="H58" s="1" t="n">
        <v>20</v>
      </c>
      <c r="I58" s="1" t="n">
        <v>1</v>
      </c>
      <c r="J58" s="1" t="n">
        <v>5</v>
      </c>
    </row>
    <row collapsed="false" customFormat="false" customHeight="true" hidden="false" ht="15" outlineLevel="0" r="59">
      <c r="A59" s="5" t="n">
        <v>137</v>
      </c>
      <c r="B59" s="1" t="s">
        <v>63</v>
      </c>
      <c r="C59" s="2" t="n">
        <v>41712</v>
      </c>
      <c r="D59" s="1" t="s">
        <v>65</v>
      </c>
      <c r="E59" s="1" t="s">
        <v>67</v>
      </c>
      <c r="F59" s="1" t="s">
        <v>66</v>
      </c>
      <c r="G59" s="1" t="n">
        <v>3</v>
      </c>
      <c r="H59" s="1" t="n">
        <v>20</v>
      </c>
      <c r="I59" s="1" t="n">
        <v>1</v>
      </c>
      <c r="J59" s="1" t="n">
        <v>5</v>
      </c>
      <c r="K59" s="15"/>
    </row>
    <row collapsed="false" customFormat="false" customHeight="true" hidden="false" ht="15" outlineLevel="0" r="60">
      <c r="A60" s="5" t="n">
        <v>138</v>
      </c>
      <c r="B60" s="1" t="s">
        <v>63</v>
      </c>
      <c r="C60" s="2" t="n">
        <v>41712</v>
      </c>
      <c r="D60" s="1" t="s">
        <v>68</v>
      </c>
      <c r="E60" s="1" t="s">
        <v>64</v>
      </c>
      <c r="F60" s="1" t="s">
        <v>66</v>
      </c>
      <c r="G60" s="1" t="n">
        <v>3</v>
      </c>
      <c r="H60" s="1" t="n">
        <v>20</v>
      </c>
      <c r="I60" s="1" t="n">
        <v>1</v>
      </c>
      <c r="J60" s="1" t="n">
        <v>5</v>
      </c>
    </row>
    <row collapsed="false" customFormat="false" customHeight="true" hidden="false" ht="15" outlineLevel="0" r="61">
      <c r="A61" s="5" t="n">
        <v>139</v>
      </c>
      <c r="B61" s="1" t="s">
        <v>63</v>
      </c>
      <c r="C61" s="2" t="n">
        <v>41713</v>
      </c>
      <c r="D61" s="12" t="s">
        <v>69</v>
      </c>
      <c r="E61" s="12" t="s">
        <v>70</v>
      </c>
      <c r="F61" s="1" t="s">
        <v>66</v>
      </c>
      <c r="G61" s="1" t="n">
        <v>3</v>
      </c>
      <c r="H61" s="1" t="n">
        <v>20</v>
      </c>
      <c r="I61" s="1" t="s">
        <v>12</v>
      </c>
      <c r="J61" s="1" t="n">
        <v>20</v>
      </c>
      <c r="K61" s="15"/>
    </row>
    <row collapsed="false" customFormat="false" customHeight="true" hidden="false" ht="15" outlineLevel="0" r="62">
      <c r="A62" s="5" t="n">
        <v>201</v>
      </c>
      <c r="B62" s="5" t="s">
        <v>71</v>
      </c>
      <c r="C62" s="16" t="n">
        <v>41691.8784722222</v>
      </c>
      <c r="D62" s="10" t="s">
        <v>72</v>
      </c>
      <c r="E62" s="10" t="s">
        <v>73</v>
      </c>
      <c r="F62" s="5" t="s">
        <v>33</v>
      </c>
      <c r="G62" s="5"/>
      <c r="H62" s="5"/>
      <c r="I62" s="5"/>
      <c r="J62" s="5"/>
      <c r="K62" s="17"/>
      <c r="L62" s="9"/>
      <c r="M62" s="5"/>
      <c r="N62" s="5"/>
      <c r="O62" s="5"/>
    </row>
    <row collapsed="false" customFormat="false" customHeight="true" hidden="false" ht="15" outlineLevel="0" r="63">
      <c r="A63" s="5" t="n">
        <v>202</v>
      </c>
      <c r="B63" s="5" t="s">
        <v>74</v>
      </c>
      <c r="C63" s="6" t="n">
        <v>41692.6875</v>
      </c>
      <c r="D63" s="10" t="s">
        <v>75</v>
      </c>
      <c r="E63" s="10" t="s">
        <v>76</v>
      </c>
      <c r="F63" s="5" t="s">
        <v>43</v>
      </c>
      <c r="G63" s="5"/>
      <c r="H63" s="5"/>
      <c r="I63" s="5"/>
      <c r="J63" s="5"/>
      <c r="K63" s="5"/>
      <c r="L63" s="9"/>
      <c r="M63" s="5"/>
      <c r="N63" s="5"/>
      <c r="O63" s="5"/>
    </row>
    <row collapsed="false" customFormat="false" customHeight="true" hidden="false" ht="15" outlineLevel="0" r="64">
      <c r="A64" s="5" t="n">
        <v>203</v>
      </c>
      <c r="B64" s="5" t="s">
        <v>74</v>
      </c>
      <c r="C64" s="6" t="n">
        <v>41692.7291666667</v>
      </c>
      <c r="D64" s="10" t="s">
        <v>44</v>
      </c>
      <c r="E64" s="10" t="s">
        <v>45</v>
      </c>
      <c r="F64" s="5" t="s">
        <v>46</v>
      </c>
      <c r="G64" s="5"/>
      <c r="H64" s="5"/>
      <c r="I64" s="5"/>
      <c r="J64" s="5"/>
      <c r="K64" s="17"/>
      <c r="M64" s="5"/>
      <c r="N64" s="5"/>
      <c r="O64" s="5"/>
    </row>
    <row collapsed="false" customFormat="false" customHeight="true" hidden="false" ht="15" outlineLevel="0" r="65">
      <c r="A65" s="5" t="n">
        <v>204</v>
      </c>
      <c r="B65" s="5" t="s">
        <v>74</v>
      </c>
      <c r="C65" s="6" t="n">
        <v>41693.3333333333</v>
      </c>
      <c r="D65" s="11" t="s">
        <v>77</v>
      </c>
      <c r="E65" s="11" t="s">
        <v>78</v>
      </c>
      <c r="F65" s="5" t="s">
        <v>43</v>
      </c>
      <c r="G65" s="5"/>
      <c r="H65" s="5"/>
      <c r="I65" s="5"/>
      <c r="J65" s="5"/>
      <c r="K65" s="9"/>
      <c r="L65" s="18"/>
      <c r="M65" s="5"/>
      <c r="N65" s="5"/>
      <c r="O65" s="5"/>
    </row>
    <row collapsed="false" customFormat="false" customHeight="true" hidden="false" ht="15" outlineLevel="0" r="66">
      <c r="A66" s="5" t="n">
        <v>205</v>
      </c>
      <c r="B66" s="5" t="s">
        <v>74</v>
      </c>
      <c r="C66" s="6" t="n">
        <v>41693.3541666667</v>
      </c>
      <c r="D66" s="11" t="s">
        <v>79</v>
      </c>
      <c r="E66" s="11" t="s">
        <v>45</v>
      </c>
      <c r="F66" s="5" t="s">
        <v>46</v>
      </c>
      <c r="G66" s="5"/>
      <c r="H66" s="5"/>
      <c r="I66" s="5"/>
      <c r="J66" s="5"/>
      <c r="L66" s="9"/>
      <c r="M66" s="5"/>
      <c r="N66" s="5"/>
      <c r="O66" s="5"/>
    </row>
    <row collapsed="false" customFormat="false" customHeight="true" hidden="false" ht="15" outlineLevel="0" r="67">
      <c r="A67" s="5" t="n">
        <v>206</v>
      </c>
      <c r="B67" s="5" t="s">
        <v>71</v>
      </c>
      <c r="C67" s="6" t="n">
        <v>41693.6284722222</v>
      </c>
      <c r="D67" s="11" t="s">
        <v>80</v>
      </c>
      <c r="E67" s="11" t="s">
        <v>81</v>
      </c>
      <c r="F67" s="5" t="s">
        <v>33</v>
      </c>
      <c r="G67" s="5"/>
      <c r="H67" s="5"/>
      <c r="I67" s="5"/>
      <c r="J67" s="5"/>
    </row>
    <row collapsed="false" customFormat="false" customHeight="true" hidden="false" ht="15" outlineLevel="0" r="68">
      <c r="A68" s="5" t="n">
        <v>207</v>
      </c>
      <c r="B68" s="5" t="s">
        <v>71</v>
      </c>
      <c r="C68" s="6" t="n">
        <v>41699.7222222222</v>
      </c>
      <c r="D68" s="10" t="s">
        <v>82</v>
      </c>
      <c r="E68" s="11" t="s">
        <v>38</v>
      </c>
      <c r="F68" s="5" t="s">
        <v>30</v>
      </c>
      <c r="G68" s="5" t="n">
        <v>3</v>
      </c>
      <c r="H68" s="5" t="n">
        <v>20</v>
      </c>
      <c r="I68" s="5" t="n">
        <v>1</v>
      </c>
      <c r="J68" s="5" t="n">
        <v>5</v>
      </c>
      <c r="K68" s="17"/>
      <c r="M68" s="5"/>
      <c r="N68" s="5"/>
      <c r="O68" s="5"/>
    </row>
    <row collapsed="false" customFormat="false" customHeight="true" hidden="false" ht="15" outlineLevel="0" r="69">
      <c r="A69" s="5" t="n">
        <v>208</v>
      </c>
      <c r="B69" s="5" t="s">
        <v>74</v>
      </c>
      <c r="C69" s="6" t="n">
        <v>41699.7916666667</v>
      </c>
      <c r="D69" s="11" t="s">
        <v>51</v>
      </c>
      <c r="E69" s="10" t="s">
        <v>83</v>
      </c>
      <c r="F69" s="5" t="s">
        <v>46</v>
      </c>
      <c r="G69" s="5" t="n">
        <v>3</v>
      </c>
      <c r="H69" s="5" t="n">
        <v>20</v>
      </c>
      <c r="I69" s="5" t="n">
        <v>1</v>
      </c>
      <c r="J69" s="5" t="n">
        <v>5</v>
      </c>
      <c r="K69" s="5"/>
      <c r="L69" s="9"/>
      <c r="M69" s="5"/>
      <c r="N69" s="5"/>
      <c r="O69" s="5"/>
    </row>
    <row collapsed="false" customFormat="false" customHeight="true" hidden="false" ht="15" outlineLevel="0" r="70">
      <c r="A70" s="5" t="n">
        <v>209</v>
      </c>
      <c r="B70" s="5" t="s">
        <v>74</v>
      </c>
      <c r="C70" s="6" t="n">
        <v>41700.4375</v>
      </c>
      <c r="D70" s="11" t="s">
        <v>51</v>
      </c>
      <c r="E70" s="5" t="s">
        <v>83</v>
      </c>
      <c r="F70" s="5" t="s">
        <v>46</v>
      </c>
      <c r="G70" s="5" t="n">
        <v>3</v>
      </c>
      <c r="H70" s="5" t="n">
        <v>20</v>
      </c>
      <c r="I70" s="5" t="n">
        <v>1</v>
      </c>
      <c r="J70" s="5" t="n">
        <v>5</v>
      </c>
      <c r="K70" s="5"/>
      <c r="M70" s="5"/>
      <c r="N70" s="5"/>
      <c r="O70" s="5"/>
    </row>
    <row collapsed="false" customFormat="false" customHeight="true" hidden="false" ht="15" outlineLevel="0" r="71">
      <c r="A71" s="5" t="n">
        <v>210</v>
      </c>
      <c r="B71" s="5" t="s">
        <v>74</v>
      </c>
      <c r="C71" s="6" t="n">
        <v>41700.5625</v>
      </c>
      <c r="D71" s="11" t="s">
        <v>51</v>
      </c>
      <c r="E71" s="8" t="s">
        <v>83</v>
      </c>
      <c r="F71" s="5" t="s">
        <v>46</v>
      </c>
      <c r="G71" s="5" t="n">
        <v>1</v>
      </c>
      <c r="H71" s="5" t="n">
        <v>20</v>
      </c>
      <c r="I71" s="5" t="s">
        <v>12</v>
      </c>
      <c r="J71" s="5" t="n">
        <v>20</v>
      </c>
      <c r="K71" s="17"/>
      <c r="M71" s="5"/>
      <c r="N71" s="5"/>
      <c r="O71" s="5"/>
    </row>
    <row collapsed="false" customFormat="false" customHeight="true" hidden="false" ht="15" outlineLevel="0" r="72">
      <c r="A72" s="5" t="n">
        <v>211</v>
      </c>
      <c r="B72" s="5" t="s">
        <v>71</v>
      </c>
      <c r="C72" s="6" t="n">
        <v>41700.6458333333</v>
      </c>
      <c r="D72" s="11" t="s">
        <v>82</v>
      </c>
      <c r="E72" s="11" t="s">
        <v>38</v>
      </c>
      <c r="F72" s="5" t="s">
        <v>30</v>
      </c>
      <c r="G72" s="5" t="n">
        <v>3</v>
      </c>
      <c r="H72" s="5" t="n">
        <v>20</v>
      </c>
      <c r="I72" s="5" t="n">
        <v>1</v>
      </c>
      <c r="J72" s="5" t="n">
        <v>5</v>
      </c>
      <c r="K72" s="17"/>
      <c r="L72" s="5"/>
      <c r="M72" s="5"/>
      <c r="N72" s="5"/>
      <c r="O72" s="5"/>
    </row>
    <row collapsed="false" customFormat="false" customHeight="true" hidden="false" ht="15" outlineLevel="0" r="73">
      <c r="A73" s="5" t="n">
        <v>212</v>
      </c>
      <c r="B73" s="5" t="s">
        <v>71</v>
      </c>
      <c r="C73" s="6" t="n">
        <v>41700.7708333333</v>
      </c>
      <c r="D73" s="11" t="s">
        <v>82</v>
      </c>
      <c r="E73" s="11" t="s">
        <v>38</v>
      </c>
      <c r="F73" s="5" t="s">
        <v>30</v>
      </c>
      <c r="G73" s="5" t="n">
        <v>1</v>
      </c>
      <c r="H73" s="5" t="n">
        <v>20</v>
      </c>
      <c r="I73" s="5" t="s">
        <v>12</v>
      </c>
      <c r="J73" s="5" t="n">
        <v>20</v>
      </c>
      <c r="K73" s="5"/>
      <c r="L73" s="9"/>
      <c r="M73" s="5"/>
      <c r="N73" s="5"/>
      <c r="O73" s="5"/>
    </row>
    <row collapsed="false" customFormat="false" customHeight="true" hidden="false" ht="15" outlineLevel="0" r="74">
      <c r="A74" s="5" t="n">
        <v>213</v>
      </c>
      <c r="B74" s="1" t="s">
        <v>84</v>
      </c>
      <c r="C74" s="19" t="n">
        <v>41711.3333333333</v>
      </c>
      <c r="D74" s="20" t="s">
        <v>85</v>
      </c>
      <c r="E74" s="20" t="s">
        <v>86</v>
      </c>
      <c r="F74" s="1" t="s">
        <v>15</v>
      </c>
      <c r="G74" s="1" t="n">
        <v>3</v>
      </c>
      <c r="H74" s="1" t="n">
        <v>20</v>
      </c>
      <c r="I74" s="1" t="n">
        <v>1</v>
      </c>
      <c r="J74" s="1" t="n">
        <v>5</v>
      </c>
      <c r="K74" s="5"/>
      <c r="L74" s="5"/>
      <c r="M74" s="5"/>
      <c r="N74" s="5"/>
      <c r="O74" s="5"/>
    </row>
    <row collapsed="false" customFormat="false" customHeight="true" hidden="false" ht="15" outlineLevel="0" r="75">
      <c r="A75" s="5" t="n">
        <v>214</v>
      </c>
      <c r="B75" s="1" t="s">
        <v>84</v>
      </c>
      <c r="C75" s="19" t="n">
        <v>41711.34375</v>
      </c>
      <c r="D75" s="21" t="s">
        <v>87</v>
      </c>
      <c r="E75" s="20" t="s">
        <v>88</v>
      </c>
      <c r="F75" s="1" t="s">
        <v>15</v>
      </c>
      <c r="G75" s="1" t="n">
        <v>3</v>
      </c>
      <c r="H75" s="1" t="n">
        <v>20</v>
      </c>
      <c r="I75" s="1" t="n">
        <v>1</v>
      </c>
      <c r="J75" s="1" t="n">
        <v>5</v>
      </c>
      <c r="K75" s="5"/>
      <c r="L75" s="5"/>
      <c r="M75" s="5"/>
      <c r="N75" s="5"/>
      <c r="O75" s="5"/>
    </row>
    <row collapsed="false" customFormat="false" customHeight="true" hidden="false" ht="15" outlineLevel="0" r="76">
      <c r="A76" s="5" t="n">
        <v>215</v>
      </c>
      <c r="B76" s="1" t="s">
        <v>84</v>
      </c>
      <c r="C76" s="19" t="n">
        <v>41711.4375</v>
      </c>
      <c r="D76" s="22" t="s">
        <v>89</v>
      </c>
      <c r="E76" s="23" t="s">
        <v>90</v>
      </c>
      <c r="F76" s="1" t="s">
        <v>15</v>
      </c>
      <c r="G76" s="1" t="n">
        <v>3</v>
      </c>
      <c r="H76" s="1" t="n">
        <v>20</v>
      </c>
      <c r="I76" s="1" t="n">
        <v>1</v>
      </c>
      <c r="J76" s="1" t="n">
        <v>5</v>
      </c>
      <c r="K76" s="5"/>
      <c r="L76" s="5"/>
      <c r="M76" s="5"/>
      <c r="N76" s="5"/>
      <c r="O76" s="5"/>
    </row>
    <row collapsed="false" customFormat="false" customHeight="true" hidden="false" ht="15" outlineLevel="0" r="77">
      <c r="A77" s="5" t="n">
        <v>216</v>
      </c>
      <c r="B77" s="1" t="s">
        <v>84</v>
      </c>
      <c r="C77" s="19" t="n">
        <v>41711.4479166667</v>
      </c>
      <c r="D77" s="23" t="s">
        <v>91</v>
      </c>
      <c r="E77" s="23" t="s">
        <v>92</v>
      </c>
      <c r="F77" s="1" t="s">
        <v>15</v>
      </c>
      <c r="G77" s="1" t="n">
        <v>3</v>
      </c>
      <c r="H77" s="1" t="n">
        <v>20</v>
      </c>
      <c r="I77" s="1" t="n">
        <v>1</v>
      </c>
      <c r="J77" s="1" t="n">
        <v>5</v>
      </c>
      <c r="L77" s="5"/>
    </row>
    <row collapsed="false" customFormat="false" customHeight="true" hidden="false" ht="15" outlineLevel="0" r="78">
      <c r="A78" s="5" t="n">
        <v>217</v>
      </c>
      <c r="B78" s="1" t="s">
        <v>84</v>
      </c>
      <c r="C78" s="19" t="n">
        <v>41711.552083044</v>
      </c>
      <c r="D78" s="24" t="s">
        <v>93</v>
      </c>
      <c r="E78" s="24" t="s">
        <v>94</v>
      </c>
      <c r="F78" s="1" t="s">
        <v>15</v>
      </c>
      <c r="G78" s="1" t="n">
        <v>3</v>
      </c>
      <c r="H78" s="1" t="n">
        <v>20</v>
      </c>
      <c r="I78" s="1" t="n">
        <v>1</v>
      </c>
      <c r="J78" s="1" t="n">
        <v>5</v>
      </c>
      <c r="L78" s="5"/>
    </row>
    <row collapsed="false" customFormat="false" customHeight="true" hidden="false" ht="15" outlineLevel="0" r="79">
      <c r="A79" s="5" t="n">
        <v>218</v>
      </c>
      <c r="B79" s="1" t="s">
        <v>84</v>
      </c>
      <c r="C79" s="19" t="n">
        <v>41711.5624996528</v>
      </c>
      <c r="D79" s="24" t="s">
        <v>95</v>
      </c>
      <c r="E79" s="24" t="s">
        <v>96</v>
      </c>
      <c r="F79" s="1" t="s">
        <v>15</v>
      </c>
      <c r="G79" s="1" t="n">
        <v>3</v>
      </c>
      <c r="H79" s="1" t="n">
        <v>20</v>
      </c>
      <c r="I79" s="1" t="n">
        <v>1</v>
      </c>
      <c r="J79" s="1" t="n">
        <v>5</v>
      </c>
      <c r="L79" s="5"/>
    </row>
    <row collapsed="false" customFormat="false" customHeight="true" hidden="false" ht="15" outlineLevel="0" r="80">
      <c r="A80" s="5" t="n">
        <v>219</v>
      </c>
      <c r="B80" s="1" t="s">
        <v>84</v>
      </c>
      <c r="C80" s="19" t="n">
        <v>41711.6562491319</v>
      </c>
      <c r="D80" s="25" t="s">
        <v>97</v>
      </c>
      <c r="E80" s="25" t="s">
        <v>98</v>
      </c>
      <c r="F80" s="1" t="s">
        <v>15</v>
      </c>
      <c r="G80" s="1" t="n">
        <v>3</v>
      </c>
      <c r="H80" s="1" t="n">
        <v>20</v>
      </c>
      <c r="I80" s="1" t="n">
        <v>1</v>
      </c>
      <c r="J80" s="1" t="n">
        <v>5</v>
      </c>
      <c r="L80" s="5"/>
    </row>
    <row collapsed="false" customFormat="false" customHeight="true" hidden="false" ht="15" outlineLevel="0" r="81">
      <c r="A81" s="5" t="n">
        <v>220</v>
      </c>
      <c r="B81" s="1" t="s">
        <v>84</v>
      </c>
      <c r="C81" s="19" t="n">
        <v>41711.6666657407</v>
      </c>
      <c r="D81" s="25" t="s">
        <v>99</v>
      </c>
      <c r="E81" s="26" t="s">
        <v>100</v>
      </c>
      <c r="F81" s="1" t="s">
        <v>15</v>
      </c>
      <c r="G81" s="1" t="n">
        <v>3</v>
      </c>
      <c r="H81" s="1" t="n">
        <v>20</v>
      </c>
      <c r="I81" s="1" t="n">
        <v>1</v>
      </c>
      <c r="J81" s="1" t="n">
        <v>5</v>
      </c>
      <c r="L81" s="5"/>
    </row>
    <row collapsed="false" customFormat="false" customHeight="true" hidden="false" ht="15" outlineLevel="0" r="82">
      <c r="A82" s="5" t="n">
        <v>221</v>
      </c>
      <c r="B82" s="1" t="s">
        <v>84</v>
      </c>
      <c r="C82" s="19" t="n">
        <v>41711.7708318287</v>
      </c>
      <c r="D82" s="21" t="s">
        <v>86</v>
      </c>
      <c r="E82" s="21" t="s">
        <v>88</v>
      </c>
      <c r="F82" s="1" t="s">
        <v>15</v>
      </c>
      <c r="G82" s="1" t="n">
        <v>3</v>
      </c>
      <c r="H82" s="1" t="n">
        <v>20</v>
      </c>
      <c r="I82" s="1" t="n">
        <v>1</v>
      </c>
      <c r="J82" s="1" t="n">
        <v>5</v>
      </c>
      <c r="L82" s="5"/>
    </row>
    <row collapsed="false" customFormat="false" customHeight="true" hidden="false" ht="15" outlineLevel="0" r="83">
      <c r="A83" s="5" t="n">
        <v>222</v>
      </c>
      <c r="B83" s="1" t="s">
        <v>84</v>
      </c>
      <c r="C83" s="19" t="n">
        <v>41711.7812484375</v>
      </c>
      <c r="D83" s="21" t="s">
        <v>87</v>
      </c>
      <c r="E83" s="21" t="s">
        <v>85</v>
      </c>
      <c r="F83" s="1" t="s">
        <v>15</v>
      </c>
      <c r="G83" s="1" t="n">
        <v>3</v>
      </c>
      <c r="H83" s="1" t="n">
        <v>20</v>
      </c>
      <c r="I83" s="1" t="n">
        <v>1</v>
      </c>
      <c r="J83" s="1" t="n">
        <v>5</v>
      </c>
      <c r="L83" s="5"/>
    </row>
    <row collapsed="false" customFormat="false" customHeight="true" hidden="false" ht="15" outlineLevel="0" r="84">
      <c r="A84" s="5" t="n">
        <v>223</v>
      </c>
      <c r="B84" s="1" t="s">
        <v>84</v>
      </c>
      <c r="C84" s="19" t="n">
        <v>41711.8749979167</v>
      </c>
      <c r="D84" s="22" t="s">
        <v>90</v>
      </c>
      <c r="E84" s="22" t="s">
        <v>92</v>
      </c>
      <c r="F84" s="1" t="s">
        <v>15</v>
      </c>
      <c r="G84" s="1" t="n">
        <v>3</v>
      </c>
      <c r="H84" s="1" t="n">
        <v>20</v>
      </c>
      <c r="I84" s="1" t="n">
        <v>1</v>
      </c>
      <c r="J84" s="1" t="n">
        <v>5</v>
      </c>
    </row>
    <row collapsed="false" customFormat="false" customHeight="true" hidden="false" ht="15" outlineLevel="0" r="85">
      <c r="A85" s="5" t="n">
        <v>224</v>
      </c>
      <c r="B85" s="1" t="s">
        <v>84</v>
      </c>
      <c r="C85" s="19" t="n">
        <v>41711.8854145255</v>
      </c>
      <c r="D85" s="22" t="s">
        <v>91</v>
      </c>
      <c r="E85" s="22" t="s">
        <v>89</v>
      </c>
      <c r="F85" s="1" t="s">
        <v>15</v>
      </c>
      <c r="G85" s="1" t="n">
        <v>3</v>
      </c>
      <c r="H85" s="1" t="n">
        <v>20</v>
      </c>
      <c r="I85" s="1" t="n">
        <v>1</v>
      </c>
      <c r="J85" s="1" t="n">
        <v>5</v>
      </c>
    </row>
    <row collapsed="false" customFormat="false" customHeight="true" hidden="false" ht="15" outlineLevel="0" r="86">
      <c r="A86" s="5" t="n">
        <v>225</v>
      </c>
      <c r="B86" s="1" t="s">
        <v>84</v>
      </c>
      <c r="C86" s="19" t="n">
        <v>41712.3333287037</v>
      </c>
      <c r="D86" s="27" t="s">
        <v>94</v>
      </c>
      <c r="E86" s="27" t="s">
        <v>96</v>
      </c>
      <c r="F86" s="1" t="s">
        <v>15</v>
      </c>
      <c r="G86" s="1" t="n">
        <v>3</v>
      </c>
      <c r="H86" s="1" t="n">
        <v>20</v>
      </c>
      <c r="I86" s="1" t="n">
        <v>1</v>
      </c>
      <c r="J86" s="1" t="n">
        <v>5</v>
      </c>
    </row>
    <row collapsed="false" customFormat="false" customHeight="true" hidden="false" ht="15" outlineLevel="0" r="87">
      <c r="A87" s="5" t="n">
        <v>226</v>
      </c>
      <c r="B87" s="1" t="s">
        <v>84</v>
      </c>
      <c r="C87" s="19" t="n">
        <v>41712.3437453125</v>
      </c>
      <c r="D87" s="24" t="s">
        <v>95</v>
      </c>
      <c r="E87" s="24" t="s">
        <v>93</v>
      </c>
      <c r="F87" s="1" t="s">
        <v>15</v>
      </c>
      <c r="G87" s="1" t="n">
        <v>3</v>
      </c>
      <c r="H87" s="1" t="n">
        <v>20</v>
      </c>
      <c r="I87" s="1" t="n">
        <v>1</v>
      </c>
      <c r="J87" s="1" t="n">
        <v>5</v>
      </c>
    </row>
    <row collapsed="false" customFormat="false" customHeight="true" hidden="false" ht="15" outlineLevel="0" r="88">
      <c r="A88" s="5" t="n">
        <v>227</v>
      </c>
      <c r="B88" s="1" t="s">
        <v>84</v>
      </c>
      <c r="C88" s="19" t="n">
        <v>41712.4374947917</v>
      </c>
      <c r="D88" s="26" t="s">
        <v>98</v>
      </c>
      <c r="E88" s="26" t="s">
        <v>100</v>
      </c>
      <c r="F88" s="1" t="s">
        <v>15</v>
      </c>
      <c r="G88" s="1" t="n">
        <v>3</v>
      </c>
      <c r="H88" s="1" t="n">
        <v>20</v>
      </c>
      <c r="I88" s="1" t="n">
        <v>1</v>
      </c>
      <c r="J88" s="1" t="n">
        <v>5</v>
      </c>
    </row>
    <row collapsed="false" customFormat="false" customHeight="true" hidden="false" ht="15" outlineLevel="0" r="89">
      <c r="A89" s="5" t="n">
        <v>228</v>
      </c>
      <c r="B89" s="1" t="s">
        <v>84</v>
      </c>
      <c r="C89" s="19" t="n">
        <v>41712.4479114005</v>
      </c>
      <c r="D89" s="25" t="s">
        <v>99</v>
      </c>
      <c r="E89" s="25" t="s">
        <v>97</v>
      </c>
      <c r="F89" s="1" t="s">
        <v>15</v>
      </c>
      <c r="G89" s="1" t="n">
        <v>3</v>
      </c>
      <c r="H89" s="1" t="n">
        <v>20</v>
      </c>
      <c r="I89" s="1" t="n">
        <v>1</v>
      </c>
      <c r="J89" s="1" t="n">
        <v>5</v>
      </c>
    </row>
    <row collapsed="false" customFormat="false" customHeight="true" hidden="false" ht="15" outlineLevel="0" r="90">
      <c r="A90" s="5" t="n">
        <v>229</v>
      </c>
      <c r="B90" s="1" t="s">
        <v>84</v>
      </c>
      <c r="C90" s="19" t="n">
        <v>41712.5520833333</v>
      </c>
      <c r="D90" s="21" t="s">
        <v>88</v>
      </c>
      <c r="E90" s="21" t="s">
        <v>85</v>
      </c>
      <c r="F90" s="1" t="s">
        <v>15</v>
      </c>
      <c r="G90" s="1" t="n">
        <v>3</v>
      </c>
      <c r="H90" s="1" t="n">
        <v>20</v>
      </c>
      <c r="I90" s="1" t="n">
        <v>1</v>
      </c>
      <c r="J90" s="1" t="n">
        <v>5</v>
      </c>
    </row>
    <row collapsed="false" customFormat="false" customHeight="true" hidden="false" ht="15" outlineLevel="0" r="91">
      <c r="A91" s="5" t="n">
        <v>230</v>
      </c>
      <c r="B91" s="1" t="s">
        <v>84</v>
      </c>
      <c r="C91" s="19" t="n">
        <v>41712.5625</v>
      </c>
      <c r="D91" s="20" t="s">
        <v>86</v>
      </c>
      <c r="E91" s="20" t="s">
        <v>87</v>
      </c>
      <c r="F91" s="1" t="s">
        <v>15</v>
      </c>
      <c r="G91" s="1" t="n">
        <v>3</v>
      </c>
      <c r="H91" s="1" t="n">
        <v>20</v>
      </c>
      <c r="I91" s="1" t="n">
        <v>1</v>
      </c>
      <c r="J91" s="1" t="n">
        <v>5</v>
      </c>
    </row>
    <row collapsed="false" customFormat="true" customHeight="true" hidden="false" ht="15" outlineLevel="0" r="92" s="5">
      <c r="A92" s="5" t="n">
        <v>231</v>
      </c>
      <c r="B92" s="1" t="s">
        <v>84</v>
      </c>
      <c r="C92" s="19" t="n">
        <v>41712.65625</v>
      </c>
      <c r="D92" s="22" t="s">
        <v>92</v>
      </c>
      <c r="E92" s="22" t="s">
        <v>89</v>
      </c>
      <c r="F92" s="1" t="s">
        <v>15</v>
      </c>
      <c r="G92" s="1" t="n">
        <v>3</v>
      </c>
      <c r="H92" s="1" t="n">
        <v>20</v>
      </c>
      <c r="I92" s="1" t="n">
        <v>1</v>
      </c>
      <c r="J92" s="1" t="n">
        <v>5</v>
      </c>
      <c r="K92" s="1"/>
      <c r="L92" s="1"/>
      <c r="M92" s="1"/>
      <c r="N92" s="1"/>
      <c r="O92" s="1"/>
    </row>
    <row collapsed="false" customFormat="true" customHeight="true" hidden="false" ht="15" outlineLevel="0" r="93" s="5">
      <c r="A93" s="5" t="n">
        <v>232</v>
      </c>
      <c r="B93" s="1" t="s">
        <v>84</v>
      </c>
      <c r="C93" s="19" t="n">
        <v>41712.6666666667</v>
      </c>
      <c r="D93" s="23" t="s">
        <v>90</v>
      </c>
      <c r="E93" s="23" t="s">
        <v>91</v>
      </c>
      <c r="F93" s="1" t="s">
        <v>15</v>
      </c>
      <c r="G93" s="1" t="n">
        <v>3</v>
      </c>
      <c r="H93" s="1" t="n">
        <v>20</v>
      </c>
      <c r="I93" s="1" t="n">
        <v>1</v>
      </c>
      <c r="J93" s="1" t="n">
        <v>5</v>
      </c>
      <c r="K93" s="1"/>
      <c r="L93" s="1"/>
      <c r="M93" s="1"/>
      <c r="N93" s="1"/>
      <c r="O93" s="1"/>
    </row>
    <row collapsed="false" customFormat="true" customHeight="true" hidden="false" ht="15" outlineLevel="0" r="94" s="5">
      <c r="A94" s="5" t="n">
        <v>233</v>
      </c>
      <c r="B94" s="1" t="s">
        <v>84</v>
      </c>
      <c r="C94" s="19" t="n">
        <v>41712.7708333333</v>
      </c>
      <c r="D94" s="27" t="s">
        <v>94</v>
      </c>
      <c r="E94" s="27" t="s">
        <v>95</v>
      </c>
      <c r="F94" s="1" t="s">
        <v>15</v>
      </c>
      <c r="G94" s="1" t="n">
        <v>3</v>
      </c>
      <c r="H94" s="1" t="n">
        <v>20</v>
      </c>
      <c r="I94" s="1" t="n">
        <v>1</v>
      </c>
      <c r="J94" s="1" t="n">
        <v>5</v>
      </c>
      <c r="K94" s="1"/>
      <c r="L94" s="1"/>
      <c r="M94" s="1"/>
      <c r="N94" s="1"/>
      <c r="O94" s="1"/>
    </row>
    <row collapsed="false" customFormat="true" customHeight="true" hidden="false" ht="15" outlineLevel="0" r="95" s="5">
      <c r="A95" s="5" t="n">
        <v>234</v>
      </c>
      <c r="B95" s="1" t="s">
        <v>84</v>
      </c>
      <c r="C95" s="19" t="n">
        <v>41712.78125</v>
      </c>
      <c r="D95" s="28" t="s">
        <v>96</v>
      </c>
      <c r="E95" s="28" t="s">
        <v>93</v>
      </c>
      <c r="F95" s="1" t="s">
        <v>15</v>
      </c>
      <c r="G95" s="1" t="n">
        <v>3</v>
      </c>
      <c r="H95" s="1" t="n">
        <v>20</v>
      </c>
      <c r="I95" s="1" t="n">
        <v>1</v>
      </c>
      <c r="J95" s="1" t="n">
        <v>5</v>
      </c>
      <c r="K95" s="1"/>
      <c r="L95" s="1"/>
      <c r="M95" s="1"/>
      <c r="N95" s="1"/>
      <c r="O95" s="1"/>
    </row>
    <row collapsed="false" customFormat="true" customHeight="true" hidden="false" ht="15" outlineLevel="0" r="96" s="5">
      <c r="A96" s="5" t="n">
        <v>235</v>
      </c>
      <c r="B96" s="1" t="s">
        <v>84</v>
      </c>
      <c r="C96" s="19" t="n">
        <v>41712.875</v>
      </c>
      <c r="D96" s="29" t="s">
        <v>98</v>
      </c>
      <c r="E96" s="29" t="s">
        <v>99</v>
      </c>
      <c r="F96" s="1" t="s">
        <v>15</v>
      </c>
      <c r="G96" s="1" t="n">
        <v>3</v>
      </c>
      <c r="H96" s="1" t="n">
        <v>20</v>
      </c>
      <c r="I96" s="1" t="n">
        <v>1</v>
      </c>
      <c r="J96" s="1" t="n">
        <v>5</v>
      </c>
      <c r="K96" s="1"/>
      <c r="L96" s="1"/>
      <c r="M96" s="1"/>
      <c r="N96" s="1"/>
      <c r="O96" s="1"/>
    </row>
    <row collapsed="false" customFormat="true" customHeight="true" hidden="false" ht="15" outlineLevel="0" r="97" s="5">
      <c r="A97" s="5" t="n">
        <v>236</v>
      </c>
      <c r="B97" s="1" t="s">
        <v>84</v>
      </c>
      <c r="C97" s="19" t="n">
        <v>41712.8854166667</v>
      </c>
      <c r="D97" s="26" t="s">
        <v>100</v>
      </c>
      <c r="E97" s="26" t="s">
        <v>97</v>
      </c>
      <c r="F97" s="1" t="s">
        <v>15</v>
      </c>
      <c r="G97" s="1" t="n">
        <v>3</v>
      </c>
      <c r="H97" s="1" t="n">
        <v>20</v>
      </c>
      <c r="I97" s="1" t="n">
        <v>1</v>
      </c>
      <c r="J97" s="1" t="n">
        <v>5</v>
      </c>
      <c r="K97" s="1"/>
      <c r="L97" s="1"/>
      <c r="M97" s="1"/>
      <c r="N97" s="1"/>
      <c r="O97" s="1"/>
    </row>
    <row collapsed="false" customFormat="true" customHeight="true" hidden="false" ht="15" outlineLevel="0" r="98" s="5">
      <c r="A98" s="5" t="n">
        <v>237</v>
      </c>
      <c r="B98" s="1" t="s">
        <v>84</v>
      </c>
      <c r="C98" s="19" t="n">
        <v>41713.3854133681</v>
      </c>
      <c r="D98" s="21" t="s">
        <v>101</v>
      </c>
      <c r="E98" s="23" t="s">
        <v>102</v>
      </c>
      <c r="F98" s="1" t="s">
        <v>15</v>
      </c>
      <c r="G98" s="1" t="n">
        <v>3</v>
      </c>
      <c r="H98" s="1" t="n">
        <v>20</v>
      </c>
      <c r="I98" s="1" t="s">
        <v>12</v>
      </c>
      <c r="J98" s="1" t="n">
        <v>20</v>
      </c>
      <c r="K98" s="1"/>
      <c r="L98" s="1"/>
      <c r="M98" s="1"/>
      <c r="N98" s="1"/>
      <c r="O98" s="1"/>
    </row>
    <row collapsed="false" customFormat="true" customHeight="true" hidden="false" ht="15" outlineLevel="0" r="99" s="5">
      <c r="A99" s="5" t="n">
        <v>238</v>
      </c>
      <c r="B99" s="1" t="s">
        <v>84</v>
      </c>
      <c r="C99" s="19" t="n">
        <v>41713.4166630208</v>
      </c>
      <c r="D99" s="22" t="s">
        <v>103</v>
      </c>
      <c r="E99" s="20" t="s">
        <v>104</v>
      </c>
      <c r="F99" s="1" t="s">
        <v>15</v>
      </c>
      <c r="G99" s="1" t="n">
        <v>3</v>
      </c>
      <c r="H99" s="1" t="n">
        <v>20</v>
      </c>
      <c r="I99" s="1" t="s">
        <v>12</v>
      </c>
      <c r="J99" s="1" t="n">
        <v>20</v>
      </c>
      <c r="K99" s="1"/>
      <c r="L99" s="1"/>
      <c r="M99" s="1"/>
      <c r="N99" s="1"/>
      <c r="O99" s="1"/>
    </row>
    <row collapsed="false" customFormat="true" customHeight="true" hidden="false" ht="15" outlineLevel="0" r="100" s="5">
      <c r="A100" s="5" t="n">
        <v>239</v>
      </c>
      <c r="B100" s="1" t="s">
        <v>84</v>
      </c>
      <c r="C100" s="19" t="n">
        <v>41713.5312450232</v>
      </c>
      <c r="D100" s="24" t="s">
        <v>105</v>
      </c>
      <c r="E100" s="26" t="s">
        <v>106</v>
      </c>
      <c r="F100" s="1" t="s">
        <v>15</v>
      </c>
      <c r="G100" s="1" t="n">
        <v>3</v>
      </c>
      <c r="H100" s="1" t="n">
        <v>20</v>
      </c>
      <c r="I100" s="1" t="s">
        <v>12</v>
      </c>
      <c r="J100" s="1" t="n">
        <v>20</v>
      </c>
      <c r="K100" s="1"/>
      <c r="L100" s="1"/>
      <c r="M100" s="1"/>
      <c r="N100" s="1"/>
      <c r="O100" s="1"/>
    </row>
    <row collapsed="false" customFormat="true" customHeight="true" hidden="false" ht="15" outlineLevel="0" r="101" s="5">
      <c r="A101" s="5" t="n">
        <v>240</v>
      </c>
      <c r="B101" s="1" t="s">
        <v>84</v>
      </c>
      <c r="C101" s="19" t="n">
        <v>41713.6458333333</v>
      </c>
      <c r="D101" s="29" t="s">
        <v>107</v>
      </c>
      <c r="E101" s="28" t="s">
        <v>108</v>
      </c>
      <c r="F101" s="1" t="s">
        <v>15</v>
      </c>
      <c r="G101" s="1" t="n">
        <v>3</v>
      </c>
      <c r="H101" s="1" t="n">
        <v>20</v>
      </c>
      <c r="I101" s="1" t="s">
        <v>12</v>
      </c>
      <c r="J101" s="1" t="n">
        <v>20</v>
      </c>
      <c r="K101" s="1"/>
      <c r="L101" s="1"/>
      <c r="M101" s="1"/>
      <c r="N101" s="1"/>
      <c r="O101" s="1"/>
    </row>
    <row collapsed="false" customFormat="true" customHeight="true" hidden="false" ht="15" outlineLevel="0" r="102" s="5">
      <c r="A102" s="5" t="n">
        <v>241</v>
      </c>
      <c r="B102" s="1" t="s">
        <v>84</v>
      </c>
      <c r="C102" s="19" t="n">
        <v>41714.375</v>
      </c>
      <c r="D102" s="30" t="s">
        <v>109</v>
      </c>
      <c r="E102" s="30" t="s">
        <v>109</v>
      </c>
      <c r="F102" s="1" t="s">
        <v>15</v>
      </c>
      <c r="G102" s="1" t="n">
        <v>3</v>
      </c>
      <c r="H102" s="1" t="n">
        <v>20</v>
      </c>
      <c r="I102" s="1" t="s">
        <v>12</v>
      </c>
      <c r="J102" s="1" t="n">
        <v>20</v>
      </c>
      <c r="K102" s="1"/>
      <c r="L102" s="1"/>
      <c r="M102" s="1"/>
      <c r="N102" s="1"/>
      <c r="O102" s="1"/>
    </row>
    <row collapsed="false" customFormat="true" customHeight="true" hidden="false" ht="15" outlineLevel="0" r="103" s="5">
      <c r="A103" s="5" t="n">
        <v>242</v>
      </c>
      <c r="B103" s="1" t="s">
        <v>84</v>
      </c>
      <c r="C103" s="19" t="n">
        <v>41714.3854166667</v>
      </c>
      <c r="D103" s="30" t="s">
        <v>109</v>
      </c>
      <c r="E103" s="30" t="s">
        <v>109</v>
      </c>
      <c r="F103" s="1" t="s">
        <v>15</v>
      </c>
      <c r="G103" s="1" t="n">
        <v>3</v>
      </c>
      <c r="H103" s="1" t="n">
        <v>20</v>
      </c>
      <c r="I103" s="1" t="s">
        <v>12</v>
      </c>
      <c r="J103" s="1" t="n">
        <v>20</v>
      </c>
      <c r="K103" s="1"/>
      <c r="L103" s="1"/>
      <c r="M103" s="1"/>
      <c r="N103" s="1"/>
      <c r="O103" s="1"/>
    </row>
    <row collapsed="false" customFormat="true" customHeight="true" hidden="false" ht="15" outlineLevel="0" r="104" s="5">
      <c r="A104" s="5" t="n">
        <v>243</v>
      </c>
      <c r="B104" s="1" t="s">
        <v>84</v>
      </c>
      <c r="C104" s="19" t="n">
        <v>41714.7083333333</v>
      </c>
      <c r="D104" s="30" t="s">
        <v>110</v>
      </c>
      <c r="E104" s="30" t="s">
        <v>111</v>
      </c>
      <c r="F104" s="1" t="s">
        <v>15</v>
      </c>
      <c r="G104" s="1" t="n">
        <v>3</v>
      </c>
      <c r="H104" s="1" t="n">
        <v>20</v>
      </c>
      <c r="I104" s="1" t="s">
        <v>12</v>
      </c>
      <c r="J104" s="1" t="n">
        <v>20</v>
      </c>
      <c r="K104" s="1"/>
      <c r="L104" s="1"/>
      <c r="M104" s="1"/>
      <c r="N104" s="1"/>
      <c r="O104" s="1"/>
    </row>
    <row collapsed="false" customFormat="true" customHeight="true" hidden="false" ht="15.75" outlineLevel="0" r="105" s="5">
      <c r="A105" s="5" t="n">
        <v>301</v>
      </c>
      <c r="B105" s="5" t="s">
        <v>112</v>
      </c>
      <c r="C105" s="6" t="n">
        <v>41692.3680555556</v>
      </c>
      <c r="D105" s="31" t="s">
        <v>113</v>
      </c>
      <c r="E105" s="31" t="s">
        <v>114</v>
      </c>
      <c r="F105" s="5" t="s">
        <v>115</v>
      </c>
      <c r="M105" s="32"/>
    </row>
    <row collapsed="false" customFormat="true" customHeight="true" hidden="false" ht="15" outlineLevel="0" r="106" s="5">
      <c r="A106" s="5" t="n">
        <v>302</v>
      </c>
      <c r="B106" s="5" t="s">
        <v>112</v>
      </c>
      <c r="C106" s="6" t="n">
        <v>41692.6180555556</v>
      </c>
      <c r="D106" s="31" t="s">
        <v>116</v>
      </c>
      <c r="E106" s="31" t="s">
        <v>117</v>
      </c>
      <c r="F106" s="5" t="s">
        <v>118</v>
      </c>
    </row>
    <row collapsed="false" customFormat="true" customHeight="true" hidden="false" ht="15.75" outlineLevel="0" r="107" s="5">
      <c r="A107" s="5" t="n">
        <v>303</v>
      </c>
      <c r="B107" s="5" t="s">
        <v>119</v>
      </c>
      <c r="C107" s="6" t="n">
        <v>41692.8333333333</v>
      </c>
      <c r="D107" s="8" t="s">
        <v>120</v>
      </c>
      <c r="E107" s="8" t="s">
        <v>121</v>
      </c>
      <c r="F107" s="5" t="s">
        <v>15</v>
      </c>
      <c r="M107" s="33"/>
    </row>
    <row collapsed="false" customFormat="true" customHeight="true" hidden="false" ht="15" outlineLevel="0" r="108" s="5">
      <c r="A108" s="5" t="n">
        <v>304</v>
      </c>
      <c r="B108" s="5" t="s">
        <v>119</v>
      </c>
      <c r="C108" s="6" t="n">
        <v>41692.84375</v>
      </c>
      <c r="D108" s="8" t="s">
        <v>122</v>
      </c>
      <c r="E108" s="8" t="s">
        <v>123</v>
      </c>
      <c r="F108" s="5" t="s">
        <v>15</v>
      </c>
    </row>
    <row collapsed="false" customFormat="true" customHeight="true" hidden="false" ht="15.75" outlineLevel="0" r="109" s="5">
      <c r="A109" s="5" t="n">
        <v>305</v>
      </c>
      <c r="B109" s="5" t="s">
        <v>112</v>
      </c>
      <c r="C109" s="6" t="n">
        <v>41693.4166666667</v>
      </c>
      <c r="D109" s="8" t="s">
        <v>124</v>
      </c>
      <c r="E109" s="8" t="s">
        <v>125</v>
      </c>
      <c r="F109" s="5" t="s">
        <v>126</v>
      </c>
      <c r="M109" s="33"/>
    </row>
    <row collapsed="false" customFormat="true" customHeight="true" hidden="false" ht="15.75" outlineLevel="0" r="110" s="5">
      <c r="A110" s="5" t="n">
        <v>306</v>
      </c>
      <c r="B110" s="5" t="s">
        <v>119</v>
      </c>
      <c r="C110" s="6" t="n">
        <v>41693.5208333333</v>
      </c>
      <c r="D110" s="31" t="s">
        <v>127</v>
      </c>
      <c r="E110" s="31" t="s">
        <v>128</v>
      </c>
      <c r="F110" s="5" t="s">
        <v>15</v>
      </c>
      <c r="L110" s="9"/>
      <c r="M110" s="33"/>
    </row>
    <row collapsed="false" customFormat="true" customHeight="true" hidden="false" ht="15" outlineLevel="0" r="111" s="5">
      <c r="A111" s="5" t="n">
        <v>307</v>
      </c>
      <c r="B111" s="5" t="s">
        <v>119</v>
      </c>
      <c r="C111" s="6" t="n">
        <v>41693.6041666667</v>
      </c>
      <c r="D111" s="31" t="s">
        <v>129</v>
      </c>
      <c r="E111" s="31" t="s">
        <v>130</v>
      </c>
      <c r="F111" s="5" t="s">
        <v>15</v>
      </c>
      <c r="L111" s="18"/>
    </row>
    <row collapsed="false" customFormat="true" customHeight="true" hidden="false" ht="15" outlineLevel="0" r="112" s="5">
      <c r="A112" s="5" t="n">
        <v>308</v>
      </c>
      <c r="B112" s="5" t="s">
        <v>112</v>
      </c>
      <c r="C112" s="6" t="n">
        <v>41693.6180555556</v>
      </c>
      <c r="D112" s="31" t="s">
        <v>131</v>
      </c>
      <c r="E112" s="31" t="s">
        <v>132</v>
      </c>
      <c r="F112" s="5" t="s">
        <v>18</v>
      </c>
    </row>
    <row collapsed="false" customFormat="true" customHeight="true" hidden="false" ht="15" outlineLevel="0" r="113" s="5">
      <c r="A113" s="5" t="n">
        <v>309</v>
      </c>
      <c r="B113" s="5" t="s">
        <v>133</v>
      </c>
      <c r="C113" s="6" t="n">
        <v>41699.5625</v>
      </c>
      <c r="D113" s="31" t="s">
        <v>134</v>
      </c>
      <c r="E113" s="31" t="s">
        <v>135</v>
      </c>
      <c r="F113" s="5" t="s">
        <v>136</v>
      </c>
      <c r="G113" s="5" t="n">
        <v>3</v>
      </c>
      <c r="H113" s="5" t="n">
        <v>17</v>
      </c>
      <c r="I113" s="5" t="s">
        <v>12</v>
      </c>
      <c r="J113" s="5" t="n">
        <v>17</v>
      </c>
      <c r="K113" s="1"/>
      <c r="L113" s="1"/>
    </row>
    <row collapsed="false" customFormat="true" customHeight="true" hidden="false" ht="15.75" outlineLevel="0" r="114" s="5">
      <c r="A114" s="5" t="n">
        <v>310</v>
      </c>
      <c r="B114" s="5" t="s">
        <v>133</v>
      </c>
      <c r="C114" s="6" t="n">
        <v>41699.6597222222</v>
      </c>
      <c r="D114" s="31" t="s">
        <v>137</v>
      </c>
      <c r="E114" s="8" t="s">
        <v>138</v>
      </c>
      <c r="F114" s="5" t="s">
        <v>136</v>
      </c>
      <c r="G114" s="5" t="n">
        <v>3</v>
      </c>
      <c r="H114" s="5" t="n">
        <v>17</v>
      </c>
      <c r="I114" s="5" t="s">
        <v>12</v>
      </c>
      <c r="J114" s="5" t="n">
        <v>17</v>
      </c>
      <c r="K114" s="1"/>
      <c r="L114" s="1"/>
      <c r="M114" s="32"/>
    </row>
    <row collapsed="false" customFormat="true" customHeight="true" hidden="false" ht="15" outlineLevel="0" r="115" s="5">
      <c r="A115" s="5" t="n">
        <v>311</v>
      </c>
      <c r="B115" s="5" t="s">
        <v>133</v>
      </c>
      <c r="C115" s="6" t="n">
        <v>41700.5416666667</v>
      </c>
      <c r="D115" s="31" t="s">
        <v>69</v>
      </c>
      <c r="E115" s="31" t="s">
        <v>70</v>
      </c>
      <c r="F115" s="5" t="s">
        <v>136</v>
      </c>
      <c r="G115" s="5" t="n">
        <v>3</v>
      </c>
      <c r="H115" s="5" t="n">
        <v>17</v>
      </c>
      <c r="I115" s="5" t="s">
        <v>12</v>
      </c>
      <c r="J115" s="5" t="n">
        <v>17</v>
      </c>
      <c r="K115" s="1"/>
      <c r="L115" s="1"/>
    </row>
    <row collapsed="false" customFormat="true" customHeight="true" hidden="false" ht="15" outlineLevel="0" r="116" s="5">
      <c r="A116" s="5" t="n">
        <v>401</v>
      </c>
      <c r="B116" s="5" t="s">
        <v>139</v>
      </c>
      <c r="C116" s="6" t="n">
        <v>41692.5416666667</v>
      </c>
      <c r="D116" s="31" t="s">
        <v>140</v>
      </c>
      <c r="E116" s="34" t="s">
        <v>141</v>
      </c>
      <c r="F116" s="5" t="s">
        <v>60</v>
      </c>
    </row>
    <row collapsed="false" customFormat="true" customHeight="true" hidden="false" ht="15" outlineLevel="0" r="117" s="5">
      <c r="A117" s="5" t="n">
        <v>402</v>
      </c>
      <c r="B117" s="5" t="s">
        <v>139</v>
      </c>
      <c r="C117" s="6" t="n">
        <v>41692.625</v>
      </c>
      <c r="D117" s="8" t="s">
        <v>142</v>
      </c>
      <c r="E117" s="10" t="s">
        <v>143</v>
      </c>
      <c r="F117" s="5" t="s">
        <v>60</v>
      </c>
    </row>
    <row collapsed="false" customFormat="true" customHeight="true" hidden="false" ht="15" outlineLevel="0" r="118" s="5">
      <c r="A118" s="5" t="n">
        <v>403</v>
      </c>
      <c r="B118" s="5" t="s">
        <v>144</v>
      </c>
      <c r="C118" s="6" t="n">
        <v>41692.6458333333</v>
      </c>
      <c r="D118" s="34" t="s">
        <v>145</v>
      </c>
      <c r="E118" s="34" t="s">
        <v>146</v>
      </c>
      <c r="F118" s="5" t="s">
        <v>15</v>
      </c>
    </row>
    <row collapsed="false" customFormat="true" customHeight="true" hidden="false" ht="15" outlineLevel="0" r="119" s="5">
      <c r="A119" s="5" t="n">
        <v>404</v>
      </c>
      <c r="B119" s="5" t="s">
        <v>144</v>
      </c>
      <c r="C119" s="6" t="n">
        <v>41692.7604166667</v>
      </c>
      <c r="D119" s="34" t="s">
        <v>147</v>
      </c>
      <c r="E119" s="34" t="s">
        <v>148</v>
      </c>
      <c r="F119" s="5" t="s">
        <v>15</v>
      </c>
    </row>
    <row collapsed="false" customFormat="true" customHeight="true" hidden="false" ht="15" outlineLevel="0" r="120" s="5">
      <c r="A120" s="5" t="n">
        <v>405</v>
      </c>
      <c r="B120" s="5" t="s">
        <v>139</v>
      </c>
      <c r="C120" s="6" t="n">
        <v>41693.3611111111</v>
      </c>
      <c r="D120" s="34" t="s">
        <v>131</v>
      </c>
      <c r="E120" s="31" t="s">
        <v>149</v>
      </c>
      <c r="F120" s="5" t="s">
        <v>115</v>
      </c>
    </row>
    <row collapsed="false" customFormat="true" customHeight="true" hidden="false" ht="15" outlineLevel="0" r="121" s="5">
      <c r="A121" s="5" t="n">
        <v>406</v>
      </c>
      <c r="B121" s="5" t="s">
        <v>144</v>
      </c>
      <c r="C121" s="6" t="n">
        <v>41693.4166666667</v>
      </c>
      <c r="D121" s="31" t="s">
        <v>150</v>
      </c>
      <c r="E121" s="31" t="s">
        <v>130</v>
      </c>
      <c r="F121" s="5" t="s">
        <v>15</v>
      </c>
      <c r="K121" s="1"/>
    </row>
    <row collapsed="false" customFormat="true" customHeight="true" hidden="false" ht="15.75" outlineLevel="0" r="122" s="5">
      <c r="A122" s="5" t="n">
        <v>407</v>
      </c>
      <c r="B122" s="5" t="s">
        <v>144</v>
      </c>
      <c r="C122" s="6" t="n">
        <v>41693.4375</v>
      </c>
      <c r="D122" s="34" t="s">
        <v>151</v>
      </c>
      <c r="E122" s="34" t="s">
        <v>152</v>
      </c>
      <c r="F122" s="5" t="s">
        <v>15</v>
      </c>
      <c r="L122" s="17"/>
      <c r="M122" s="32"/>
    </row>
    <row collapsed="false" customFormat="true" customHeight="true" hidden="false" ht="15" outlineLevel="0" r="123" s="5">
      <c r="A123" s="5" t="n">
        <v>408</v>
      </c>
      <c r="B123" s="5" t="s">
        <v>139</v>
      </c>
      <c r="C123" s="6" t="n">
        <v>41693.4513888889</v>
      </c>
      <c r="D123" s="34" t="s">
        <v>153</v>
      </c>
      <c r="E123" s="34" t="s">
        <v>154</v>
      </c>
      <c r="F123" s="5" t="s">
        <v>115</v>
      </c>
    </row>
    <row collapsed="false" customFormat="true" customHeight="true" hidden="false" ht="15.75" outlineLevel="0" r="124" s="5">
      <c r="A124" s="5" t="n">
        <v>409</v>
      </c>
      <c r="B124" s="5" t="s">
        <v>155</v>
      </c>
      <c r="C124" s="6" t="n">
        <v>41699.7569444444</v>
      </c>
      <c r="D124" s="34" t="s">
        <v>16</v>
      </c>
      <c r="E124" s="34" t="s">
        <v>13</v>
      </c>
      <c r="F124" s="5" t="s">
        <v>136</v>
      </c>
      <c r="G124" s="5" t="n">
        <v>3</v>
      </c>
      <c r="H124" s="5" t="n">
        <v>17</v>
      </c>
      <c r="I124" s="5" t="s">
        <v>12</v>
      </c>
      <c r="J124" s="5" t="n">
        <v>17</v>
      </c>
      <c r="L124" s="9"/>
      <c r="M124" s="33"/>
    </row>
    <row collapsed="false" customFormat="true" customHeight="true" hidden="false" ht="15" outlineLevel="0" r="125" s="5">
      <c r="A125" s="5" t="n">
        <v>410</v>
      </c>
      <c r="B125" s="5" t="s">
        <v>155</v>
      </c>
      <c r="C125" s="6" t="n">
        <v>41699.8541666667</v>
      </c>
      <c r="D125" s="31" t="s">
        <v>156</v>
      </c>
      <c r="E125" s="34" t="s">
        <v>10</v>
      </c>
      <c r="F125" s="5" t="s">
        <v>136</v>
      </c>
      <c r="G125" s="5" t="n">
        <v>3</v>
      </c>
      <c r="H125" s="5" t="n">
        <v>17</v>
      </c>
      <c r="I125" s="5" t="s">
        <v>12</v>
      </c>
      <c r="J125" s="5" t="n">
        <v>17</v>
      </c>
      <c r="L125" s="1"/>
    </row>
    <row collapsed="false" customFormat="true" customHeight="true" hidden="false" ht="15.75" outlineLevel="0" r="126" s="5">
      <c r="A126" s="5" t="n">
        <v>411</v>
      </c>
      <c r="B126" s="5" t="s">
        <v>155</v>
      </c>
      <c r="C126" s="6" t="n">
        <v>41700.6458333333</v>
      </c>
      <c r="D126" s="31" t="s">
        <v>69</v>
      </c>
      <c r="E126" s="31" t="s">
        <v>70</v>
      </c>
      <c r="F126" s="5" t="s">
        <v>136</v>
      </c>
      <c r="G126" s="5" t="n">
        <v>3</v>
      </c>
      <c r="H126" s="5" t="n">
        <v>17</v>
      </c>
      <c r="I126" s="5" t="s">
        <v>12</v>
      </c>
      <c r="J126" s="5" t="n">
        <v>17</v>
      </c>
      <c r="L126" s="18"/>
      <c r="M126" s="33"/>
    </row>
  </sheetData>
  <hyperlinks>
    <hyperlink display="East Coast Eagles 4" ref="D31" r:id="rId1"/>
    <hyperlink display="Potomac Patriots 1" ref="E31" r:id="rId2"/>
    <hyperlink display="East Coast Eagles" ref="E34" r:id="rId3"/>
    <hyperlink display="East Coast Eagles" ref="E35" r:id="rId4"/>
    <hyperlink display="East Coast Eagles" ref="E36" r:id="rId5"/>
    <hyperlink display="Florida Eels 4" ref="D62" r:id="rId6"/>
    <hyperlink display="Tampa Bay Juniors 4" ref="E62" r:id="rId7"/>
    <hyperlink display="Hampton Roads Whalers 5" ref="D63" r:id="rId8"/>
    <hyperlink display="Atlanta Junior Knights 1" ref="E63" r:id="rId9"/>
    <hyperlink display="East Coast Eagles 4" ref="D64" r:id="rId10"/>
    <hyperlink display="Potomac Patriots 1" ref="E64" r:id="rId11"/>
    <hyperlink display="Palm Beach Hawks" ref="D68" r:id="rId12"/>
    <hyperlink display="Hampton Roads Whalers " ref="E69" r:id="rId13"/>
    <hyperlink display="#3" ref="D84" r:id="rId14"/>
    <hyperlink display="#11" ref="E84" r:id="rId15"/>
    <hyperlink display="#6" ref="D85" r:id="rId16"/>
    <hyperlink display="#14" ref="E85" r:id="rId17"/>
    <hyperlink display="#7" ref="D87" r:id="rId18"/>
    <hyperlink display="# 1" ref="D88" r:id="rId19"/>
    <hyperlink display="#12" ref="D90" r:id="rId20"/>
    <hyperlink display="#13" ref="E90" r:id="rId21"/>
    <hyperlink display="#4" ref="D91" r:id="rId22"/>
    <hyperlink display="#5" ref="E91" r:id="rId23"/>
    <hyperlink display="Winner C" ref="D99" r:id="rId24"/>
    <hyperlink display="Runner Up D" ref="E99" r:id="rId25"/>
    <hyperlink display="Winner B" ref="D100" r:id="rId26"/>
    <hyperlink display="Runner Up A" ref="E100" r:id="rId27"/>
    <hyperlink display="Rochester Junior Americans 4" ref="E116" r:id="rId28"/>
    <hyperlink display="Islanders Hockey Club 1" ref="E117" r:id="rId29"/>
    <hyperlink display="P.A.L. Junior Islanders 3" ref="D118" r:id="rId30"/>
    <hyperlink display="Springfield Pics 0" ref="E118" r:id="rId31"/>
    <hyperlink display="Skipjacks Hockey Club 6" ref="D119" r:id="rId32"/>
    <hyperlink display="Connecticut Yankees 1" ref="E119" r:id="rId33"/>
    <hyperlink display="Junior Bruins 4" ref="D120" r:id="rId34"/>
    <hyperlink display="Jersey Hitmen 6" ref="D122" r:id="rId35"/>
    <hyperlink display="P.A.L. Junior Islanders 0" ref="E122" r:id="rId36"/>
    <hyperlink display="Syracuse Stars 0" ref="D123" r:id="rId37"/>
    <hyperlink display="Islanders Hockey Club 4" ref="E123" r:id="rId38"/>
    <hyperlink display="Junior Bruins" ref="D124" r:id="rId39"/>
    <hyperlink display="Jersey Hitmen" ref="E124" r:id="rId40"/>
    <hyperlink display="Islanders Hockey Club" ref="E125" r:id="rId41"/>
  </hyperlink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G33"/>
  <sheetViews>
    <sheetView colorId="64" defaultGridColor="true" rightToLeft="false" showFormulas="false" showGridLines="true" showOutlineSymbols="true" showRowColHeaders="true" showZeros="true" tabSelected="false" topLeftCell="A2" view="normal" windowProtection="false" workbookViewId="0" zoomScale="100" zoomScaleNormal="100" zoomScalePageLayoutView="100">
      <selection activeCell="AB21" activeCellId="0" pane="topLeft" sqref="AB21"/>
    </sheetView>
  </sheetViews>
  <sheetFormatPr defaultRowHeight="15"/>
  <cols>
    <col collapsed="false" hidden="false" max="1" min="1" style="35" width="20.5748987854251"/>
    <col collapsed="false" hidden="false" max="4" min="2" style="35" width="4"/>
    <col collapsed="false" hidden="false" max="6" min="5" style="35" width="4.2834008097166"/>
    <col collapsed="false" hidden="false" max="7" min="7" style="35" width="4.1417004048583"/>
    <col collapsed="false" hidden="false" max="8" min="8" style="35" width="6"/>
    <col collapsed="false" hidden="false" max="9" min="9" style="0" width="9.99595141700405"/>
    <col collapsed="false" hidden="false" max="10" min="10" style="0" width="4.71255060728745"/>
    <col collapsed="false" hidden="false" max="11" min="11" style="0" width="4.42914979757085"/>
    <col collapsed="false" hidden="false" max="20" min="12" style="0" width="2"/>
    <col collapsed="false" hidden="false" max="28" min="21" style="0" width="8.53441295546559"/>
    <col collapsed="false" hidden="false" max="29" min="29" style="36" width="6.71255060728745"/>
    <col collapsed="false" hidden="false" max="30" min="30" style="36" width="5.71255060728745"/>
    <col collapsed="false" hidden="false" max="31" min="31" style="36" width="9.1417004048583"/>
    <col collapsed="false" hidden="false" max="33" min="32" style="36" width="20.5748987854251"/>
    <col collapsed="false" hidden="false" max="1025" min="34" style="0" width="8.53441295546559"/>
  </cols>
  <sheetData>
    <row collapsed="false" customFormat="false" customHeight="true" hidden="false" ht="15" outlineLevel="0" r="1">
      <c r="A1" s="37" t="s">
        <v>157</v>
      </c>
      <c r="B1" s="38"/>
      <c r="C1" s="38"/>
      <c r="D1" s="38"/>
      <c r="E1" s="38"/>
      <c r="F1" s="38"/>
      <c r="G1" s="38"/>
      <c r="H1" s="38"/>
      <c r="I1" s="39"/>
      <c r="J1" s="39"/>
      <c r="K1" s="39"/>
      <c r="L1" s="39"/>
      <c r="M1" s="39"/>
    </row>
    <row collapsed="false" customFormat="false" customHeight="true" hidden="false" ht="15" outlineLevel="0" r="2">
      <c r="A2" s="38"/>
      <c r="B2" s="38"/>
      <c r="C2" s="38"/>
      <c r="D2" s="38"/>
      <c r="E2" s="38"/>
      <c r="F2" s="38"/>
      <c r="G2" s="38"/>
      <c r="H2" s="38"/>
      <c r="I2" s="39"/>
      <c r="J2" s="39"/>
      <c r="K2" s="39"/>
      <c r="L2" s="39"/>
      <c r="M2" s="39"/>
    </row>
    <row collapsed="false" customFormat="false" customHeight="true" hidden="false" ht="15.75" outlineLevel="0" r="3">
      <c r="A3" s="40"/>
      <c r="B3" s="40"/>
      <c r="C3" s="40"/>
      <c r="D3" s="40"/>
      <c r="E3" s="40"/>
      <c r="F3" s="40"/>
      <c r="G3" s="40"/>
      <c r="H3" s="40"/>
      <c r="I3" s="41"/>
      <c r="J3" s="41"/>
      <c r="K3" s="41"/>
      <c r="L3" s="41"/>
      <c r="M3" s="41"/>
    </row>
    <row collapsed="false" customFormat="false" customHeight="true" hidden="false" ht="15" outlineLevel="0" r="4">
      <c r="A4" s="42" t="s">
        <v>158</v>
      </c>
      <c r="B4" s="10" t="s">
        <v>159</v>
      </c>
      <c r="C4" s="10" t="s">
        <v>160</v>
      </c>
      <c r="D4" s="10" t="s">
        <v>161</v>
      </c>
      <c r="E4" s="10" t="s">
        <v>162</v>
      </c>
      <c r="F4" s="10" t="s">
        <v>163</v>
      </c>
      <c r="G4" s="10" t="s">
        <v>164</v>
      </c>
      <c r="H4" s="10" t="s">
        <v>165</v>
      </c>
      <c r="I4" s="0" t="s">
        <v>166</v>
      </c>
      <c r="J4" s="0" t="s">
        <v>167</v>
      </c>
      <c r="K4" s="0" t="s">
        <v>168</v>
      </c>
      <c r="L4" s="0" t="n">
        <v>1</v>
      </c>
      <c r="M4" s="0" t="n">
        <v>2</v>
      </c>
      <c r="N4" s="0" t="n">
        <v>3</v>
      </c>
      <c r="O4" s="0" t="n">
        <v>4</v>
      </c>
      <c r="P4" s="0" t="n">
        <v>5</v>
      </c>
      <c r="Q4" s="0" t="n">
        <v>6</v>
      </c>
      <c r="R4" s="0" t="n">
        <v>7</v>
      </c>
      <c r="S4" s="0" t="n">
        <v>8</v>
      </c>
      <c r="T4" s="0" t="n">
        <v>9</v>
      </c>
      <c r="V4" s="43" t="s">
        <v>169</v>
      </c>
      <c r="W4" s="43"/>
      <c r="X4" s="43"/>
      <c r="Y4" s="43"/>
      <c r="Z4" s="43"/>
      <c r="AA4" s="44"/>
    </row>
    <row collapsed="false" customFormat="false" customHeight="true" hidden="false" ht="15" outlineLevel="0" r="5">
      <c r="A5" s="45" t="s">
        <v>16</v>
      </c>
      <c r="B5" s="46" t="n">
        <f aca="false">C5+D5+E5+F5</f>
        <v>48</v>
      </c>
      <c r="C5" s="46" t="n">
        <v>36</v>
      </c>
      <c r="D5" s="46" t="n">
        <v>8</v>
      </c>
      <c r="E5" s="46" t="n">
        <v>2</v>
      </c>
      <c r="F5" s="46" t="n">
        <v>2</v>
      </c>
      <c r="G5" s="47" t="n">
        <f aca="false">C5+C5+E5+F5</f>
        <v>76</v>
      </c>
      <c r="H5" s="46" t="n">
        <f aca="false">G5/B5/2</f>
        <v>0.791666666666667</v>
      </c>
      <c r="I5" s="48" t="n">
        <f aca="false">48-B5</f>
        <v>0</v>
      </c>
      <c r="J5" s="48" t="n">
        <f aca="false">2*I5+G5</f>
        <v>76</v>
      </c>
      <c r="K5" s="48" t="n">
        <f aca="false">G5</f>
        <v>76</v>
      </c>
      <c r="L5" s="49"/>
      <c r="M5" s="49" t="s">
        <v>170</v>
      </c>
      <c r="N5" s="49" t="s">
        <v>170</v>
      </c>
      <c r="O5" s="49" t="s">
        <v>170</v>
      </c>
      <c r="P5" s="50" t="s">
        <v>170</v>
      </c>
      <c r="Q5" s="50" t="s">
        <v>170</v>
      </c>
      <c r="R5" s="50" t="s">
        <v>170</v>
      </c>
      <c r="S5" s="50" t="s">
        <v>170</v>
      </c>
      <c r="T5" s="51" t="s">
        <v>170</v>
      </c>
      <c r="V5" s="43"/>
      <c r="W5" s="43"/>
      <c r="X5" s="43"/>
      <c r="Y5" s="43"/>
      <c r="Z5" s="43"/>
      <c r="AA5" s="44"/>
      <c r="AC5" s="52"/>
      <c r="AD5" s="53"/>
      <c r="AE5" s="54"/>
      <c r="AF5" s="55"/>
      <c r="AG5" s="55"/>
    </row>
    <row collapsed="false" customFormat="false" customHeight="true" hidden="false" ht="15" outlineLevel="0" r="6">
      <c r="A6" s="45" t="s">
        <v>13</v>
      </c>
      <c r="B6" s="46" t="n">
        <f aca="false">C6+D6+E6+F6</f>
        <v>46</v>
      </c>
      <c r="C6" s="46" t="n">
        <v>34</v>
      </c>
      <c r="D6" s="46" t="n">
        <v>11</v>
      </c>
      <c r="E6" s="46" t="n">
        <v>1</v>
      </c>
      <c r="F6" s="46" t="n">
        <v>0</v>
      </c>
      <c r="G6" s="47" t="n">
        <f aca="false">C6+C6+E6+F6</f>
        <v>69</v>
      </c>
      <c r="H6" s="46" t="n">
        <f aca="false">G6/B6/2</f>
        <v>0.75</v>
      </c>
      <c r="I6" s="48" t="n">
        <f aca="false">48-B6</f>
        <v>2</v>
      </c>
      <c r="J6" s="48" t="n">
        <f aca="false">2*I6+G6</f>
        <v>73</v>
      </c>
      <c r="K6" s="48" t="n">
        <f aca="false">G6</f>
        <v>69</v>
      </c>
      <c r="L6" s="49" t="s">
        <v>170</v>
      </c>
      <c r="M6" s="49"/>
      <c r="N6" s="49" t="s">
        <v>170</v>
      </c>
      <c r="O6" s="49" t="s">
        <v>170</v>
      </c>
      <c r="P6" s="50" t="s">
        <v>170</v>
      </c>
      <c r="Q6" s="50" t="s">
        <v>170</v>
      </c>
      <c r="R6" s="50" t="s">
        <v>170</v>
      </c>
      <c r="S6" s="50" t="s">
        <v>170</v>
      </c>
      <c r="T6" s="51" t="s">
        <v>170</v>
      </c>
      <c r="V6" s="43"/>
      <c r="W6" s="43"/>
      <c r="X6" s="43"/>
      <c r="Y6" s="43"/>
      <c r="Z6" s="43"/>
      <c r="AA6" s="44"/>
      <c r="AC6" s="52"/>
      <c r="AD6" s="53"/>
      <c r="AE6" s="54"/>
      <c r="AF6" s="55"/>
      <c r="AG6" s="55"/>
    </row>
    <row collapsed="false" customFormat="false" customHeight="true" hidden="false" ht="15" outlineLevel="0" r="7">
      <c r="A7" s="45" t="s">
        <v>171</v>
      </c>
      <c r="B7" s="46" t="n">
        <f aca="false">C7+D7+E7+F7</f>
        <v>47</v>
      </c>
      <c r="C7" s="46" t="n">
        <v>30</v>
      </c>
      <c r="D7" s="46" t="n">
        <v>13</v>
      </c>
      <c r="E7" s="46" t="n">
        <v>3</v>
      </c>
      <c r="F7" s="46" t="n">
        <v>1</v>
      </c>
      <c r="G7" s="47" t="n">
        <f aca="false">C7+C7+E7+F7</f>
        <v>64</v>
      </c>
      <c r="H7" s="46" t="n">
        <f aca="false">G7/B7/2</f>
        <v>0.680851063829787</v>
      </c>
      <c r="I7" s="48" t="n">
        <f aca="false">48-B7</f>
        <v>1</v>
      </c>
      <c r="J7" s="48" t="n">
        <f aca="false">2*I7+G7</f>
        <v>66</v>
      </c>
      <c r="K7" s="48" t="n">
        <f aca="false">G7</f>
        <v>64</v>
      </c>
      <c r="L7" s="50" t="s">
        <v>170</v>
      </c>
      <c r="M7" s="49" t="s">
        <v>170</v>
      </c>
      <c r="N7" s="49"/>
      <c r="O7" s="49" t="s">
        <v>170</v>
      </c>
      <c r="P7" s="50" t="s">
        <v>170</v>
      </c>
      <c r="Q7" s="50" t="s">
        <v>170</v>
      </c>
      <c r="R7" s="50" t="s">
        <v>170</v>
      </c>
      <c r="S7" s="50" t="s">
        <v>170</v>
      </c>
      <c r="T7" s="51" t="s">
        <v>170</v>
      </c>
      <c r="V7" s="43"/>
      <c r="W7" s="43"/>
      <c r="X7" s="43"/>
      <c r="Y7" s="43"/>
      <c r="Z7" s="43"/>
      <c r="AA7" s="44"/>
    </row>
    <row collapsed="false" customFormat="false" customHeight="true" hidden="false" ht="15.75" outlineLevel="0" r="8">
      <c r="A8" s="45" t="s">
        <v>9</v>
      </c>
      <c r="B8" s="46" t="n">
        <f aca="false">C8+D8+E8+F8</f>
        <v>46</v>
      </c>
      <c r="C8" s="46" t="n">
        <v>28</v>
      </c>
      <c r="D8" s="46" t="n">
        <v>15</v>
      </c>
      <c r="E8" s="46" t="n">
        <v>1</v>
      </c>
      <c r="F8" s="46" t="n">
        <v>2</v>
      </c>
      <c r="G8" s="47" t="n">
        <f aca="false">C8+C8+E8+F8</f>
        <v>59</v>
      </c>
      <c r="H8" s="46" t="n">
        <f aca="false">G8/B8/2</f>
        <v>0.641304347826087</v>
      </c>
      <c r="I8" s="48" t="n">
        <f aca="false">48-B8</f>
        <v>2</v>
      </c>
      <c r="J8" s="48" t="n">
        <f aca="false">2*I8+G8</f>
        <v>63</v>
      </c>
      <c r="K8" s="48" t="n">
        <f aca="false">G8</f>
        <v>59</v>
      </c>
      <c r="L8" s="49" t="s">
        <v>170</v>
      </c>
      <c r="M8" s="49" t="s">
        <v>170</v>
      </c>
      <c r="N8" s="49" t="s">
        <v>170</v>
      </c>
      <c r="O8" s="49"/>
      <c r="P8" s="50" t="s">
        <v>170</v>
      </c>
      <c r="Q8" s="50" t="s">
        <v>170</v>
      </c>
      <c r="R8" s="50" t="s">
        <v>170</v>
      </c>
      <c r="S8" s="50" t="s">
        <v>170</v>
      </c>
      <c r="T8" s="51" t="s">
        <v>170</v>
      </c>
      <c r="V8" s="43"/>
      <c r="W8" s="43"/>
      <c r="X8" s="43"/>
      <c r="Y8" s="43"/>
      <c r="Z8" s="43"/>
      <c r="AA8" s="44"/>
    </row>
    <row collapsed="false" customFormat="false" customHeight="true" hidden="false" ht="15" outlineLevel="0" r="9">
      <c r="A9" s="45" t="s">
        <v>10</v>
      </c>
      <c r="B9" s="46" t="n">
        <f aca="false">C9+D9+E9+F9</f>
        <v>47</v>
      </c>
      <c r="C9" s="46" t="n">
        <v>23</v>
      </c>
      <c r="D9" s="46" t="n">
        <v>20</v>
      </c>
      <c r="E9" s="46" t="n">
        <v>4</v>
      </c>
      <c r="F9" s="46" t="n">
        <v>0</v>
      </c>
      <c r="G9" s="47" t="n">
        <f aca="false">C9+C9+E9+F9</f>
        <v>50</v>
      </c>
      <c r="H9" s="46" t="n">
        <f aca="false">G9/B9/2</f>
        <v>0.531914893617021</v>
      </c>
      <c r="I9" s="48" t="n">
        <f aca="false">48-B9</f>
        <v>1</v>
      </c>
      <c r="J9" s="48" t="n">
        <f aca="false">2*I9+G9</f>
        <v>52</v>
      </c>
      <c r="K9" s="48" t="n">
        <f aca="false">G9</f>
        <v>50</v>
      </c>
      <c r="L9" s="56" t="s">
        <v>170</v>
      </c>
      <c r="M9" s="50" t="s">
        <v>170</v>
      </c>
      <c r="N9" s="50" t="s">
        <v>170</v>
      </c>
      <c r="O9" s="50" t="s">
        <v>170</v>
      </c>
      <c r="P9" s="50"/>
      <c r="Q9" s="50" t="s">
        <v>170</v>
      </c>
      <c r="R9" s="50" t="s">
        <v>170</v>
      </c>
      <c r="S9" s="50" t="s">
        <v>170</v>
      </c>
      <c r="T9" s="51" t="s">
        <v>170</v>
      </c>
      <c r="V9" s="44"/>
      <c r="W9" s="44"/>
      <c r="X9" s="44"/>
      <c r="Y9" s="44"/>
      <c r="Z9" s="44"/>
      <c r="AA9" s="44"/>
    </row>
    <row collapsed="false" customFormat="false" customHeight="true" hidden="false" ht="15" outlineLevel="0" r="10">
      <c r="A10" s="45" t="s">
        <v>20</v>
      </c>
      <c r="B10" s="46" t="n">
        <f aca="false">C10+D10+E10+F10</f>
        <v>48</v>
      </c>
      <c r="C10" s="46" t="n">
        <v>22</v>
      </c>
      <c r="D10" s="46" t="n">
        <v>21</v>
      </c>
      <c r="E10" s="46" t="n">
        <v>3</v>
      </c>
      <c r="F10" s="46" t="n">
        <v>2</v>
      </c>
      <c r="G10" s="47" t="n">
        <f aca="false">C10+C10+E10+F10</f>
        <v>49</v>
      </c>
      <c r="H10" s="46" t="n">
        <f aca="false">G10/B10/2</f>
        <v>0.510416666666667</v>
      </c>
      <c r="I10" s="48" t="n">
        <f aca="false">48-B10</f>
        <v>0</v>
      </c>
      <c r="J10" s="48" t="n">
        <f aca="false">2*I10+G10</f>
        <v>49</v>
      </c>
      <c r="K10" s="48" t="n">
        <f aca="false">G10</f>
        <v>49</v>
      </c>
      <c r="L10" s="56" t="s">
        <v>170</v>
      </c>
      <c r="M10" s="50" t="s">
        <v>170</v>
      </c>
      <c r="N10" s="50" t="s">
        <v>170</v>
      </c>
      <c r="O10" s="50" t="s">
        <v>170</v>
      </c>
      <c r="P10" s="50" t="s">
        <v>170</v>
      </c>
      <c r="Q10" s="50"/>
      <c r="R10" s="50" t="s">
        <v>170</v>
      </c>
      <c r="S10" s="50" t="s">
        <v>170</v>
      </c>
      <c r="T10" s="51" t="s">
        <v>170</v>
      </c>
    </row>
    <row collapsed="false" customFormat="false" customHeight="true" hidden="false" ht="15" outlineLevel="0" r="11">
      <c r="A11" s="45" t="s">
        <v>172</v>
      </c>
      <c r="B11" s="46" t="n">
        <f aca="false">C11+D11+E11+F11</f>
        <v>47</v>
      </c>
      <c r="C11" s="46" t="n">
        <v>17</v>
      </c>
      <c r="D11" s="46" t="n">
        <v>23</v>
      </c>
      <c r="E11" s="46" t="n">
        <v>4</v>
      </c>
      <c r="F11" s="46" t="n">
        <v>3</v>
      </c>
      <c r="G11" s="47" t="n">
        <f aca="false">C11+C11+E11+F11</f>
        <v>41</v>
      </c>
      <c r="H11" s="46" t="n">
        <f aca="false">G11/B11/2</f>
        <v>0.436170212765957</v>
      </c>
      <c r="I11" s="48" t="n">
        <f aca="false">48-B11</f>
        <v>1</v>
      </c>
      <c r="J11" s="48" t="n">
        <f aca="false">2*I11+G11</f>
        <v>43</v>
      </c>
      <c r="K11" s="48" t="n">
        <f aca="false">G11</f>
        <v>41</v>
      </c>
      <c r="L11" s="56" t="s">
        <v>170</v>
      </c>
      <c r="M11" s="56" t="s">
        <v>170</v>
      </c>
      <c r="N11" s="56" t="s">
        <v>170</v>
      </c>
      <c r="O11" s="56" t="s">
        <v>170</v>
      </c>
      <c r="P11" s="50" t="s">
        <v>170</v>
      </c>
      <c r="Q11" s="50" t="s">
        <v>170</v>
      </c>
      <c r="R11" s="50"/>
      <c r="S11" s="50" t="s">
        <v>170</v>
      </c>
      <c r="T11" s="51" t="s">
        <v>170</v>
      </c>
      <c r="AC11" s="52"/>
      <c r="AD11" s="53"/>
      <c r="AE11" s="54"/>
      <c r="AF11" s="55"/>
      <c r="AG11" s="55"/>
    </row>
    <row collapsed="false" customFormat="false" customHeight="true" hidden="false" ht="15" outlineLevel="0" r="12">
      <c r="A12" s="45" t="s">
        <v>17</v>
      </c>
      <c r="B12" s="46" t="n">
        <f aca="false">C12+D12+E12+F12</f>
        <v>48</v>
      </c>
      <c r="C12" s="46" t="n">
        <v>14</v>
      </c>
      <c r="D12" s="46" t="n">
        <v>30</v>
      </c>
      <c r="E12" s="46" t="n">
        <v>3</v>
      </c>
      <c r="F12" s="46" t="n">
        <v>1</v>
      </c>
      <c r="G12" s="47" t="n">
        <f aca="false">C12+C12+E12+F12</f>
        <v>32</v>
      </c>
      <c r="H12" s="46" t="n">
        <f aca="false">G12/B12/2</f>
        <v>0.333333333333333</v>
      </c>
      <c r="I12" s="48" t="n">
        <f aca="false">48-B12</f>
        <v>0</v>
      </c>
      <c r="J12" s="48" t="n">
        <f aca="false">2*I12+G12</f>
        <v>32</v>
      </c>
      <c r="K12" s="48" t="n">
        <f aca="false">G12</f>
        <v>32</v>
      </c>
      <c r="L12" s="56" t="s">
        <v>170</v>
      </c>
      <c r="M12" s="56" t="s">
        <v>170</v>
      </c>
      <c r="N12" s="56" t="s">
        <v>170</v>
      </c>
      <c r="O12" s="56" t="s">
        <v>170</v>
      </c>
      <c r="P12" s="56" t="s">
        <v>170</v>
      </c>
      <c r="Q12" s="56" t="s">
        <v>170</v>
      </c>
      <c r="R12" s="56" t="s">
        <v>170</v>
      </c>
      <c r="S12" s="50"/>
      <c r="T12" s="51" t="s">
        <v>170</v>
      </c>
      <c r="AC12" s="52"/>
      <c r="AD12" s="53"/>
      <c r="AE12" s="54"/>
      <c r="AF12" s="55"/>
      <c r="AG12" s="55"/>
    </row>
    <row collapsed="false" customFormat="false" customHeight="true" hidden="false" ht="15" outlineLevel="0" r="13">
      <c r="A13" s="45" t="s">
        <v>173</v>
      </c>
      <c r="B13" s="46" t="n">
        <f aca="false">C13+D13+E13+F13</f>
        <v>47</v>
      </c>
      <c r="C13" s="46" t="n">
        <v>8</v>
      </c>
      <c r="D13" s="46" t="n">
        <v>38</v>
      </c>
      <c r="E13" s="46" t="n">
        <v>1</v>
      </c>
      <c r="F13" s="46" t="n">
        <v>0</v>
      </c>
      <c r="G13" s="47" t="n">
        <f aca="false">C13+C13+E13+F13</f>
        <v>17</v>
      </c>
      <c r="H13" s="46" t="n">
        <f aca="false">G13/B13/2</f>
        <v>0.180851063829787</v>
      </c>
      <c r="I13" s="48" t="n">
        <f aca="false">48-B13</f>
        <v>1</v>
      </c>
      <c r="J13" s="48" t="n">
        <f aca="false">2*I13+G13</f>
        <v>19</v>
      </c>
      <c r="K13" s="48" t="n">
        <f aca="false">G13</f>
        <v>17</v>
      </c>
      <c r="L13" s="56" t="s">
        <v>170</v>
      </c>
      <c r="M13" s="56" t="s">
        <v>170</v>
      </c>
      <c r="N13" s="56" t="s">
        <v>170</v>
      </c>
      <c r="O13" s="56" t="s">
        <v>170</v>
      </c>
      <c r="P13" s="56" t="s">
        <v>170</v>
      </c>
      <c r="Q13" s="56" t="s">
        <v>170</v>
      </c>
      <c r="R13" s="56" t="s">
        <v>170</v>
      </c>
      <c r="S13" s="50" t="s">
        <v>170</v>
      </c>
      <c r="T13" s="51"/>
      <c r="AC13" s="52"/>
      <c r="AD13" s="53"/>
      <c r="AE13" s="54"/>
      <c r="AF13" s="55"/>
      <c r="AG13" s="55"/>
    </row>
    <row collapsed="false" customFormat="false" customHeight="true" hidden="false" ht="15" outlineLevel="0" r="14">
      <c r="AC14" s="52"/>
      <c r="AD14" s="53"/>
      <c r="AE14" s="54"/>
      <c r="AF14" s="55"/>
      <c r="AG14" s="55"/>
    </row>
    <row collapsed="false" customFormat="false" customHeight="true" hidden="false" ht="15" outlineLevel="0" r="15">
      <c r="B15" s="35" t="n">
        <f aca="false">SUM(B5:B14)</f>
        <v>424</v>
      </c>
      <c r="C15" s="35" t="n">
        <f aca="false">SUM(C5:C14)</f>
        <v>212</v>
      </c>
      <c r="D15" s="35" t="n">
        <f aca="false">SUM(D5:D14)</f>
        <v>179</v>
      </c>
      <c r="E15" s="35" t="n">
        <f aca="false">SUM(E5:E14)</f>
        <v>22</v>
      </c>
      <c r="F15" s="35" t="n">
        <f aca="false">SUM(F5:F14)</f>
        <v>11</v>
      </c>
      <c r="I15" s="48" t="n">
        <f aca="false">SUM(I5:I14)/2</f>
        <v>4</v>
      </c>
    </row>
    <row collapsed="false" customFormat="false" customHeight="true" hidden="false" ht="15" outlineLevel="0" r="16">
      <c r="I16" s="48" t="n">
        <f aca="false">COUNTA(AC1:AC33)</f>
        <v>4</v>
      </c>
    </row>
    <row collapsed="false" customFormat="false" customHeight="true" hidden="false" ht="15" outlineLevel="0" r="17">
      <c r="AC17" s="52"/>
      <c r="AD17" s="53"/>
      <c r="AE17" s="54"/>
      <c r="AF17" s="55"/>
      <c r="AG17" s="55"/>
    </row>
    <row collapsed="false" customFormat="false" customHeight="true" hidden="false" ht="15" outlineLevel="0" r="18">
      <c r="AC18" s="52"/>
      <c r="AD18" s="53"/>
      <c r="AE18" s="54"/>
      <c r="AF18" s="55"/>
      <c r="AG18" s="55"/>
    </row>
    <row collapsed="false" customFormat="false" customHeight="true" hidden="false" ht="15" outlineLevel="0" r="19">
      <c r="AC19" s="52"/>
      <c r="AD19" s="53"/>
      <c r="AE19" s="54"/>
      <c r="AF19" s="55"/>
      <c r="AG19" s="55"/>
    </row>
    <row collapsed="false" customFormat="false" customHeight="true" hidden="false" ht="15" outlineLevel="0" r="20">
      <c r="AC20" s="52"/>
      <c r="AD20" s="53"/>
      <c r="AE20" s="54"/>
      <c r="AF20" s="55"/>
      <c r="AG20" s="55"/>
    </row>
    <row collapsed="false" customFormat="false" customHeight="true" hidden="false" ht="15" outlineLevel="0" r="21">
      <c r="AC21" s="52"/>
      <c r="AD21" s="53"/>
      <c r="AE21" s="54"/>
      <c r="AF21" s="55"/>
      <c r="AG21" s="55"/>
    </row>
    <row collapsed="false" customFormat="false" customHeight="true" hidden="false" ht="15" outlineLevel="0" r="22">
      <c r="AC22" s="52" t="n">
        <v>41693</v>
      </c>
      <c r="AD22" s="53" t="n">
        <v>0.552083333333333</v>
      </c>
      <c r="AE22" s="54" t="s">
        <v>174</v>
      </c>
      <c r="AF22" s="55" t="s">
        <v>171</v>
      </c>
      <c r="AG22" s="55" t="s">
        <v>9</v>
      </c>
    </row>
    <row collapsed="false" customFormat="false" customHeight="true" hidden="false" ht="15" outlineLevel="0" r="23">
      <c r="AC23" s="52" t="n">
        <v>41693</v>
      </c>
      <c r="AD23" s="53" t="n">
        <v>0.6875</v>
      </c>
      <c r="AE23" s="54" t="s">
        <v>175</v>
      </c>
      <c r="AF23" s="55" t="s">
        <v>13</v>
      </c>
      <c r="AG23" s="55" t="s">
        <v>173</v>
      </c>
    </row>
    <row collapsed="false" customFormat="false" customHeight="true" hidden="false" ht="15" outlineLevel="0" r="24">
      <c r="AC24" s="52" t="n">
        <v>41693</v>
      </c>
      <c r="AD24" s="53" t="n">
        <v>0.770833333333333</v>
      </c>
      <c r="AE24" s="54" t="s">
        <v>176</v>
      </c>
      <c r="AF24" s="55" t="s">
        <v>10</v>
      </c>
      <c r="AG24" s="55" t="s">
        <v>172</v>
      </c>
    </row>
    <row collapsed="false" customFormat="false" customHeight="true" hidden="false" ht="15" outlineLevel="0" r="25">
      <c r="AC25" s="52"/>
      <c r="AD25" s="53"/>
      <c r="AE25" s="54"/>
      <c r="AF25" s="55"/>
      <c r="AG25" s="55"/>
    </row>
    <row collapsed="false" customFormat="false" customHeight="true" hidden="false" ht="15" outlineLevel="0" r="26">
      <c r="AC26" s="52" t="n">
        <v>41675</v>
      </c>
      <c r="AD26" s="53" t="n">
        <v>0.597222222222222</v>
      </c>
      <c r="AE26" s="54" t="s">
        <v>11</v>
      </c>
      <c r="AF26" s="55" t="s">
        <v>9</v>
      </c>
      <c r="AG26" s="55" t="s">
        <v>13</v>
      </c>
    </row>
    <row collapsed="false" customFormat="false" customHeight="true" hidden="false" ht="15" outlineLevel="0" r="27">
      <c r="AC27" s="52"/>
      <c r="AD27" s="53"/>
      <c r="AE27" s="54"/>
      <c r="AF27" s="55"/>
      <c r="AG27" s="55"/>
    </row>
    <row collapsed="false" customFormat="false" customHeight="true" hidden="false" ht="15" outlineLevel="0" r="28">
      <c r="AC28" s="52"/>
      <c r="AD28" s="53"/>
      <c r="AE28" s="54"/>
      <c r="AF28" s="55"/>
      <c r="AG28" s="55"/>
    </row>
    <row collapsed="false" customFormat="false" customHeight="true" hidden="false" ht="15" outlineLevel="0" r="30">
      <c r="AC30" s="52"/>
      <c r="AD30" s="53"/>
      <c r="AE30" s="54"/>
      <c r="AF30" s="55"/>
      <c r="AG30" s="55"/>
    </row>
    <row collapsed="false" customFormat="false" customHeight="true" hidden="false" ht="15" outlineLevel="0" r="31">
      <c r="AC31" s="52"/>
      <c r="AD31" s="53"/>
      <c r="AE31" s="54"/>
      <c r="AF31" s="55"/>
      <c r="AG31" s="55"/>
    </row>
    <row collapsed="false" customFormat="false" customHeight="true" hidden="false" ht="15" outlineLevel="0" r="32">
      <c r="AC32" s="52"/>
      <c r="AD32" s="53"/>
      <c r="AE32" s="54"/>
      <c r="AF32" s="55"/>
      <c r="AG32" s="55"/>
    </row>
    <row collapsed="false" customFormat="false" customHeight="true" hidden="false" ht="15" outlineLevel="0" r="33">
      <c r="AC33" s="52"/>
      <c r="AD33" s="53"/>
      <c r="AE33" s="54"/>
      <c r="AF33" s="55"/>
      <c r="AG33" s="55"/>
    </row>
  </sheetData>
  <mergeCells count="1">
    <mergeCell ref="V4:Z8"/>
  </mergeCells>
  <conditionalFormatting sqref="L5:T13">
    <cfRule dxfId="0" operator="equal" priority="1" type="cellIs">
      <formula>"x"</formula>
    </cfRule>
  </conditionalFormatting>
  <hyperlinks>
    <hyperlink display="GP" ref="B4" r:id="rId1"/>
    <hyperlink display="W" ref="C4" r:id="rId2"/>
    <hyperlink display="L" ref="D4" r:id="rId3"/>
    <hyperlink display="OTL" ref="E4" r:id="rId4"/>
    <hyperlink display="SOL" ref="F4" r:id="rId5"/>
    <hyperlink display="PTS" ref="G4" r:id="rId6"/>
    <hyperlink display="PCT" ref="H4" r:id="rId7"/>
    <hyperlink display="Junior Bruins" ref="A5" r:id="rId8"/>
    <hyperlink display="Jersey Hitmen" ref="A6" r:id="rId9"/>
    <hyperlink display="South Shore Kings" ref="A7" r:id="rId10"/>
    <hyperlink display="Philadelphia Flyers" ref="A8" r:id="rId11"/>
    <hyperlink display="Islanders Hockey Club" ref="A9" r:id="rId12"/>
    <hyperlink display="P.A.L. Junior Islanders" ref="A10" r:id="rId13"/>
    <hyperlink display="Bay State Breakers" ref="A11" r:id="rId14"/>
    <hyperlink display="Portland Jr. Pirates" ref="A12" r:id="rId15"/>
    <hyperlink display="Connecticut Yankees" ref="A13" r:id="rId16"/>
    <hyperlink display="South Shore Kings" ref="AF22" r:id="rId17"/>
    <hyperlink display="Philadelphia Flyers" ref="AG22" r:id="rId18"/>
    <hyperlink display="Jersey Hitmen" ref="AF23" r:id="rId19"/>
    <hyperlink display="Connecticut Yankees" ref="AG23" r:id="rId20"/>
    <hyperlink display="Islanders Hockey Club" ref="AF24" r:id="rId21"/>
    <hyperlink display="Bay State Breakers" ref="AG24" r:id="rId22"/>
    <hyperlink display="Philadelphia Flyers" ref="AF26" r:id="rId23"/>
    <hyperlink display="Jersey Hitmen" ref="AG26" r:id="rId24"/>
  </hyperlink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G32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90" zoomScaleNormal="90" zoomScalePageLayoutView="100">
      <selection activeCell="V28" activeCellId="0" pane="topLeft" sqref="V28"/>
    </sheetView>
  </sheetViews>
  <sheetFormatPr defaultRowHeight="15"/>
  <cols>
    <col collapsed="false" hidden="false" max="1" min="1" style="35" width="26.5708502024291"/>
    <col collapsed="false" hidden="false" max="4" min="2" style="35" width="4.42914979757085"/>
    <col collapsed="false" hidden="false" max="6" min="5" style="35" width="4.2834008097166"/>
    <col collapsed="false" hidden="false" max="7" min="7" style="35" width="4.42914979757085"/>
    <col collapsed="false" hidden="false" max="8" min="8" style="35" width="11.9959514170041"/>
    <col collapsed="false" hidden="false" max="9" min="9" style="0" width="10.4251012145749"/>
    <col collapsed="false" hidden="false" max="11" min="10" style="0" width="13.2834008097166"/>
    <col collapsed="false" hidden="false" max="20" min="12" style="0" width="2.1417004048583"/>
    <col collapsed="false" hidden="false" max="21" min="21" style="0" width="3.2834008097166"/>
    <col collapsed="false" hidden="false" max="22" min="22" style="0" width="27.5708502024291"/>
    <col collapsed="false" hidden="false" max="23" min="23" style="0" width="45.8542510121458"/>
    <col collapsed="false" hidden="false" max="28" min="24" style="0" width="27.5708502024291"/>
    <col collapsed="false" hidden="false" max="33" min="29" style="36" width="27.5708502024291"/>
    <col collapsed="false" hidden="false" max="1025" min="34" style="0" width="27.5708502024291"/>
  </cols>
  <sheetData>
    <row collapsed="false" customFormat="false" customHeight="true" hidden="false" ht="15" outlineLevel="0" r="1">
      <c r="A1" s="37" t="s">
        <v>177</v>
      </c>
      <c r="AC1" s="52"/>
      <c r="AD1" s="53"/>
      <c r="AE1" s="54"/>
      <c r="AF1" s="55"/>
      <c r="AG1" s="55"/>
    </row>
    <row collapsed="false" customFormat="false" customHeight="true" hidden="false" ht="15.75" outlineLevel="0" r="2">
      <c r="AC2" s="52"/>
      <c r="AD2" s="53"/>
      <c r="AE2" s="54"/>
      <c r="AF2" s="55"/>
      <c r="AG2" s="55"/>
    </row>
    <row collapsed="false" customFormat="false" customHeight="true" hidden="false" ht="22.5" outlineLevel="0" r="3">
      <c r="A3" s="42" t="s">
        <v>158</v>
      </c>
      <c r="B3" s="10" t="s">
        <v>159</v>
      </c>
      <c r="C3" s="10" t="s">
        <v>160</v>
      </c>
      <c r="D3" s="10" t="s">
        <v>161</v>
      </c>
      <c r="E3" s="10" t="s">
        <v>162</v>
      </c>
      <c r="F3" s="10" t="s">
        <v>163</v>
      </c>
      <c r="G3" s="10" t="s">
        <v>164</v>
      </c>
      <c r="H3" s="10" t="s">
        <v>165</v>
      </c>
      <c r="I3" s="0" t="s">
        <v>178</v>
      </c>
      <c r="J3" s="0" t="s">
        <v>167</v>
      </c>
      <c r="K3" s="0" t="s">
        <v>168</v>
      </c>
      <c r="L3" s="0" t="n">
        <v>1</v>
      </c>
      <c r="M3" s="0" t="n">
        <v>2</v>
      </c>
      <c r="N3" s="0" t="n">
        <v>3</v>
      </c>
      <c r="O3" s="0" t="n">
        <v>4</v>
      </c>
      <c r="P3" s="0" t="n">
        <v>5</v>
      </c>
      <c r="Q3" s="0" t="n">
        <v>6</v>
      </c>
      <c r="R3" s="0" t="n">
        <v>7</v>
      </c>
      <c r="S3" s="0" t="n">
        <v>8</v>
      </c>
      <c r="T3" s="0" t="n">
        <v>9</v>
      </c>
      <c r="U3" s="0" t="n">
        <v>10</v>
      </c>
      <c r="W3" s="43" t="s">
        <v>179</v>
      </c>
      <c r="X3" s="44"/>
      <c r="Y3" s="44"/>
      <c r="Z3" s="44"/>
      <c r="AA3" s="44"/>
      <c r="AC3" s="52"/>
      <c r="AD3" s="53"/>
      <c r="AE3" s="54"/>
      <c r="AF3" s="55"/>
      <c r="AG3" s="55"/>
    </row>
    <row collapsed="false" customFormat="false" customHeight="true" hidden="false" ht="15" outlineLevel="0" r="4">
      <c r="A4" s="45" t="s">
        <v>180</v>
      </c>
      <c r="B4" s="46" t="n">
        <f aca="false">C4+D4+E4+F4</f>
        <v>42</v>
      </c>
      <c r="C4" s="46" t="n">
        <v>36</v>
      </c>
      <c r="D4" s="46" t="n">
        <v>4</v>
      </c>
      <c r="E4" s="46" t="n">
        <v>1</v>
      </c>
      <c r="F4" s="46" t="n">
        <v>1</v>
      </c>
      <c r="G4" s="47" t="n">
        <f aca="false">C4+C4+E4+F4</f>
        <v>74</v>
      </c>
      <c r="H4" s="46" t="n">
        <f aca="false">G4/2/B4</f>
        <v>0.880952380952381</v>
      </c>
      <c r="I4" s="48" t="n">
        <f aca="false">42-B4</f>
        <v>0</v>
      </c>
      <c r="J4" s="48" t="n">
        <f aca="false">(G4+I4*2)/(I4+B4)/2</f>
        <v>0.880952380952381</v>
      </c>
      <c r="K4" s="48" t="n">
        <f aca="false">G4/2/(I4+B4)</f>
        <v>0.880952380952381</v>
      </c>
      <c r="L4" s="50"/>
      <c r="M4" s="50" t="s">
        <v>170</v>
      </c>
      <c r="N4" s="50" t="s">
        <v>170</v>
      </c>
      <c r="O4" s="50" t="s">
        <v>170</v>
      </c>
      <c r="P4" s="50" t="s">
        <v>170</v>
      </c>
      <c r="Q4" s="50" t="s">
        <v>170</v>
      </c>
      <c r="R4" s="50" t="s">
        <v>170</v>
      </c>
      <c r="S4" s="50" t="s">
        <v>170</v>
      </c>
      <c r="T4" s="57" t="s">
        <v>170</v>
      </c>
      <c r="U4" s="57" t="s">
        <v>170</v>
      </c>
      <c r="W4" s="43"/>
      <c r="X4" s="44"/>
      <c r="Y4" s="44"/>
      <c r="Z4" s="44"/>
      <c r="AA4" s="44"/>
      <c r="AC4" s="52"/>
      <c r="AD4" s="53"/>
      <c r="AE4" s="54"/>
      <c r="AF4" s="55"/>
      <c r="AG4" s="55"/>
    </row>
    <row collapsed="false" customFormat="false" customHeight="true" hidden="false" ht="15" outlineLevel="0" r="5">
      <c r="A5" s="45" t="s">
        <v>181</v>
      </c>
      <c r="B5" s="46" t="n">
        <f aca="false">C5+D5+E5+F5</f>
        <v>40</v>
      </c>
      <c r="C5" s="46" t="n">
        <v>32</v>
      </c>
      <c r="D5" s="46" t="n">
        <v>6</v>
      </c>
      <c r="E5" s="46" t="n">
        <v>2</v>
      </c>
      <c r="F5" s="46" t="n">
        <v>0</v>
      </c>
      <c r="G5" s="47" t="n">
        <f aca="false">C5+C5+E5+F5</f>
        <v>66</v>
      </c>
      <c r="H5" s="46" t="n">
        <f aca="false">G5/2/B5</f>
        <v>0.825</v>
      </c>
      <c r="I5" s="48" t="n">
        <f aca="false">40-B5</f>
        <v>0</v>
      </c>
      <c r="J5" s="48" t="n">
        <f aca="false">(G5+I5*2)/(I5+B5)/2</f>
        <v>0.825</v>
      </c>
      <c r="K5" s="48" t="n">
        <f aca="false">G5/2/(I5+B5)</f>
        <v>0.825</v>
      </c>
      <c r="L5" s="50" t="s">
        <v>170</v>
      </c>
      <c r="M5" s="50"/>
      <c r="N5" s="50" t="s">
        <v>170</v>
      </c>
      <c r="O5" s="50" t="s">
        <v>170</v>
      </c>
      <c r="P5" s="50" t="s">
        <v>170</v>
      </c>
      <c r="Q5" s="50" t="s">
        <v>170</v>
      </c>
      <c r="R5" s="50" t="s">
        <v>170</v>
      </c>
      <c r="S5" s="50" t="s">
        <v>170</v>
      </c>
      <c r="T5" s="57" t="s">
        <v>170</v>
      </c>
      <c r="U5" s="57" t="s">
        <v>170</v>
      </c>
      <c r="W5" s="43"/>
      <c r="X5" s="44"/>
      <c r="Y5" s="44"/>
      <c r="Z5" s="44"/>
      <c r="AA5" s="44"/>
      <c r="AC5" s="52"/>
      <c r="AD5" s="53"/>
      <c r="AE5" s="54"/>
      <c r="AF5" s="55"/>
      <c r="AG5" s="55"/>
    </row>
    <row collapsed="false" customFormat="false" customHeight="true" hidden="false" ht="15" outlineLevel="0" r="6">
      <c r="A6" s="45" t="s">
        <v>172</v>
      </c>
      <c r="B6" s="46" t="n">
        <f aca="false">C6+D6+E6+F6</f>
        <v>43</v>
      </c>
      <c r="C6" s="46" t="n">
        <v>30</v>
      </c>
      <c r="D6" s="46" t="n">
        <v>11</v>
      </c>
      <c r="E6" s="46" t="n">
        <v>2</v>
      </c>
      <c r="F6" s="46" t="n">
        <v>0</v>
      </c>
      <c r="G6" s="47" t="n">
        <f aca="false">C6+C6+E6+F6</f>
        <v>62</v>
      </c>
      <c r="H6" s="46" t="n">
        <f aca="false">G6/2/B6</f>
        <v>0.72093023255814</v>
      </c>
      <c r="I6" s="48" t="n">
        <f aca="false">43-B6</f>
        <v>0</v>
      </c>
      <c r="J6" s="48" t="n">
        <f aca="false">(G6+I6*2)/(I6+B6)/2</f>
        <v>0.72093023255814</v>
      </c>
      <c r="K6" s="48" t="n">
        <f aca="false">G6/2/(I6+B6)</f>
        <v>0.72093023255814</v>
      </c>
      <c r="L6" s="50" t="s">
        <v>170</v>
      </c>
      <c r="M6" s="50" t="s">
        <v>170</v>
      </c>
      <c r="N6" s="50"/>
      <c r="O6" s="50" t="s">
        <v>170</v>
      </c>
      <c r="P6" s="50" t="s">
        <v>170</v>
      </c>
      <c r="Q6" s="50" t="s">
        <v>170</v>
      </c>
      <c r="R6" s="50" t="s">
        <v>170</v>
      </c>
      <c r="S6" s="50" t="s">
        <v>170</v>
      </c>
      <c r="T6" s="51" t="s">
        <v>170</v>
      </c>
      <c r="U6" s="51" t="s">
        <v>170</v>
      </c>
      <c r="W6" s="43"/>
      <c r="X6" s="44"/>
      <c r="Y6" s="44"/>
      <c r="Z6" s="44"/>
      <c r="AA6" s="44"/>
      <c r="AC6" s="52"/>
      <c r="AD6" s="53"/>
      <c r="AE6" s="54"/>
      <c r="AF6" s="55"/>
      <c r="AG6" s="55"/>
    </row>
    <row collapsed="false" customFormat="false" customHeight="true" hidden="false" ht="15.75" outlineLevel="0" r="7">
      <c r="A7" s="45" t="s">
        <v>16</v>
      </c>
      <c r="B7" s="46" t="n">
        <f aca="false">C7+D7+E7+F7</f>
        <v>42</v>
      </c>
      <c r="C7" s="46" t="n">
        <v>30</v>
      </c>
      <c r="D7" s="46" t="n">
        <v>12</v>
      </c>
      <c r="E7" s="46" t="n">
        <v>0</v>
      </c>
      <c r="F7" s="46" t="n">
        <v>0</v>
      </c>
      <c r="G7" s="47" t="n">
        <f aca="false">C7+C7+E7+F7</f>
        <v>60</v>
      </c>
      <c r="H7" s="46" t="n">
        <f aca="false">G7/2/B7</f>
        <v>0.714285714285714</v>
      </c>
      <c r="I7" s="48" t="n">
        <f aca="false">42-B7</f>
        <v>0</v>
      </c>
      <c r="J7" s="48" t="n">
        <f aca="false">(G7+I7*2)/(I7+B7)/2</f>
        <v>0.714285714285714</v>
      </c>
      <c r="K7" s="48" t="n">
        <f aca="false">G7/2/(I7+B7)</f>
        <v>0.714285714285714</v>
      </c>
      <c r="L7" s="50" t="s">
        <v>170</v>
      </c>
      <c r="M7" s="50" t="s">
        <v>170</v>
      </c>
      <c r="N7" s="50" t="s">
        <v>170</v>
      </c>
      <c r="O7" s="50"/>
      <c r="P7" s="50" t="s">
        <v>170</v>
      </c>
      <c r="Q7" s="50" t="s">
        <v>170</v>
      </c>
      <c r="R7" s="50" t="s">
        <v>170</v>
      </c>
      <c r="S7" s="50" t="s">
        <v>170</v>
      </c>
      <c r="T7" s="51" t="s">
        <v>170</v>
      </c>
      <c r="U7" s="51" t="s">
        <v>170</v>
      </c>
      <c r="W7" s="43"/>
      <c r="X7" s="44"/>
      <c r="Y7" s="44"/>
      <c r="Z7" s="44"/>
      <c r="AA7" s="44"/>
      <c r="AC7" s="52"/>
      <c r="AD7" s="53"/>
      <c r="AE7" s="54"/>
      <c r="AF7" s="55" t="n">
        <v>7</v>
      </c>
      <c r="AG7" s="55"/>
    </row>
    <row collapsed="false" customFormat="false" customHeight="true" hidden="false" ht="15" outlineLevel="0" r="8">
      <c r="A8" s="45" t="s">
        <v>13</v>
      </c>
      <c r="B8" s="46" t="n">
        <f aca="false">C8+D8+E8+F8</f>
        <v>42</v>
      </c>
      <c r="C8" s="46" t="n">
        <v>25</v>
      </c>
      <c r="D8" s="46" t="n">
        <v>13</v>
      </c>
      <c r="E8" s="46" t="n">
        <v>0</v>
      </c>
      <c r="F8" s="46" t="n">
        <v>4</v>
      </c>
      <c r="G8" s="47" t="n">
        <f aca="false">C8+C8+E8+F8</f>
        <v>54</v>
      </c>
      <c r="H8" s="46" t="n">
        <f aca="false">G8/2/B8</f>
        <v>0.642857142857143</v>
      </c>
      <c r="I8" s="48" t="n">
        <f aca="false">42-B8</f>
        <v>0</v>
      </c>
      <c r="J8" s="48" t="n">
        <f aca="false">(G8+I8*2)/(I8+B8)/2</f>
        <v>0.642857142857143</v>
      </c>
      <c r="K8" s="48" t="n">
        <f aca="false">G8/2/(I8+B8)</f>
        <v>0.642857142857143</v>
      </c>
      <c r="L8" s="57" t="s">
        <v>170</v>
      </c>
      <c r="M8" s="50" t="s">
        <v>170</v>
      </c>
      <c r="N8" s="50" t="s">
        <v>170</v>
      </c>
      <c r="O8" s="50" t="s">
        <v>170</v>
      </c>
      <c r="P8" s="50"/>
      <c r="Q8" s="50" t="s">
        <v>170</v>
      </c>
      <c r="R8" s="50" t="s">
        <v>170</v>
      </c>
      <c r="S8" s="50" t="s">
        <v>170</v>
      </c>
      <c r="T8" s="51" t="s">
        <v>170</v>
      </c>
      <c r="U8" s="51" t="s">
        <v>170</v>
      </c>
      <c r="W8" s="44"/>
      <c r="X8" s="44"/>
      <c r="Y8" s="44"/>
      <c r="Z8" s="44"/>
      <c r="AA8" s="44"/>
      <c r="AC8" s="52"/>
      <c r="AD8" s="53"/>
      <c r="AE8" s="54"/>
      <c r="AF8" s="55"/>
      <c r="AG8" s="55"/>
    </row>
    <row collapsed="false" customFormat="false" customHeight="true" hidden="false" ht="15" outlineLevel="0" r="9">
      <c r="A9" s="45" t="s">
        <v>182</v>
      </c>
      <c r="B9" s="46" t="n">
        <f aca="false">C9+D9+E9+F9</f>
        <v>42</v>
      </c>
      <c r="C9" s="46" t="n">
        <v>18</v>
      </c>
      <c r="D9" s="46" t="n">
        <v>21</v>
      </c>
      <c r="E9" s="46" t="n">
        <v>1</v>
      </c>
      <c r="F9" s="46" t="n">
        <v>2</v>
      </c>
      <c r="G9" s="47" t="n">
        <f aca="false">C9+C9+E9+F9</f>
        <v>39</v>
      </c>
      <c r="H9" s="46" t="n">
        <f aca="false">G9/2/B9</f>
        <v>0.464285714285714</v>
      </c>
      <c r="I9" s="48" t="n">
        <f aca="false">42-B9</f>
        <v>0</v>
      </c>
      <c r="J9" s="48" t="n">
        <f aca="false">(G9+I9*2)/(I9+B9)/2</f>
        <v>0.464285714285714</v>
      </c>
      <c r="K9" s="48" t="n">
        <f aca="false">G9/2/(I9+B9)</f>
        <v>0.464285714285714</v>
      </c>
      <c r="L9" s="57" t="s">
        <v>170</v>
      </c>
      <c r="M9" s="57" t="s">
        <v>170</v>
      </c>
      <c r="N9" s="57" t="s">
        <v>170</v>
      </c>
      <c r="O9" s="57" t="s">
        <v>170</v>
      </c>
      <c r="P9" s="57" t="s">
        <v>170</v>
      </c>
      <c r="Q9" s="50"/>
      <c r="R9" s="50" t="s">
        <v>170</v>
      </c>
      <c r="S9" s="50" t="s">
        <v>170</v>
      </c>
      <c r="T9" s="51" t="s">
        <v>170</v>
      </c>
      <c r="U9" s="51" t="s">
        <v>170</v>
      </c>
      <c r="AC9" s="52"/>
      <c r="AD9" s="53"/>
      <c r="AE9" s="54"/>
      <c r="AF9" s="55"/>
      <c r="AG9" s="55"/>
    </row>
    <row collapsed="false" customFormat="false" customHeight="true" hidden="false" ht="15" outlineLevel="0" r="10">
      <c r="A10" s="45" t="s">
        <v>183</v>
      </c>
      <c r="B10" s="46" t="n">
        <f aca="false">C10+D10+E10+F10</f>
        <v>42</v>
      </c>
      <c r="C10" s="46" t="n">
        <v>16</v>
      </c>
      <c r="D10" s="46" t="n">
        <v>22</v>
      </c>
      <c r="E10" s="46" t="n">
        <v>1</v>
      </c>
      <c r="F10" s="46" t="n">
        <v>3</v>
      </c>
      <c r="G10" s="47" t="n">
        <f aca="false">C10+C10+E10+F10</f>
        <v>36</v>
      </c>
      <c r="H10" s="46" t="n">
        <f aca="false">G10/2/B10</f>
        <v>0.428571428571429</v>
      </c>
      <c r="I10" s="48" t="n">
        <f aca="false">42-B10</f>
        <v>0</v>
      </c>
      <c r="J10" s="48" t="n">
        <f aca="false">(G10+I10*2)/(I10+B10)/2</f>
        <v>0.428571428571429</v>
      </c>
      <c r="K10" s="48" t="n">
        <f aca="false">G10/2/(I10+B10)</f>
        <v>0.428571428571429</v>
      </c>
      <c r="L10" s="57" t="s">
        <v>170</v>
      </c>
      <c r="M10" s="57" t="s">
        <v>170</v>
      </c>
      <c r="N10" s="57" t="s">
        <v>170</v>
      </c>
      <c r="O10" s="57" t="s">
        <v>170</v>
      </c>
      <c r="P10" s="57" t="s">
        <v>170</v>
      </c>
      <c r="Q10" s="50" t="s">
        <v>170</v>
      </c>
      <c r="R10" s="50"/>
      <c r="S10" s="50" t="s">
        <v>170</v>
      </c>
      <c r="T10" s="51" t="s">
        <v>170</v>
      </c>
      <c r="U10" s="51" t="s">
        <v>170</v>
      </c>
      <c r="AC10" s="52"/>
      <c r="AD10" s="53"/>
      <c r="AE10" s="54"/>
      <c r="AF10" s="55"/>
      <c r="AG10" s="55"/>
    </row>
    <row collapsed="false" customFormat="false" customHeight="true" hidden="false" ht="15" outlineLevel="0" r="11">
      <c r="A11" s="45" t="s">
        <v>184</v>
      </c>
      <c r="B11" s="46" t="n">
        <f aca="false">C11+D11+E11+F11</f>
        <v>43</v>
      </c>
      <c r="C11" s="46" t="n">
        <v>16</v>
      </c>
      <c r="D11" s="46" t="n">
        <v>25</v>
      </c>
      <c r="E11" s="46" t="n">
        <v>0</v>
      </c>
      <c r="F11" s="46" t="n">
        <v>2</v>
      </c>
      <c r="G11" s="47" t="n">
        <f aca="false">C11+C11+E11+F11</f>
        <v>34</v>
      </c>
      <c r="H11" s="46" t="n">
        <f aca="false">G11/2/B11</f>
        <v>0.395348837209302</v>
      </c>
      <c r="I11" s="48" t="n">
        <f aca="false">43-B11</f>
        <v>0</v>
      </c>
      <c r="J11" s="48" t="n">
        <f aca="false">(G11+I11*2)/(I11+B11)/2</f>
        <v>0.395348837209302</v>
      </c>
      <c r="K11" s="48" t="n">
        <f aca="false">G11/2/(I11+B11)</f>
        <v>0.395348837209302</v>
      </c>
      <c r="L11" s="57" t="s">
        <v>170</v>
      </c>
      <c r="M11" s="57" t="s">
        <v>170</v>
      </c>
      <c r="N11" s="57" t="s">
        <v>170</v>
      </c>
      <c r="O11" s="57" t="s">
        <v>170</v>
      </c>
      <c r="P11" s="57" t="s">
        <v>170</v>
      </c>
      <c r="Q11" s="50" t="s">
        <v>170</v>
      </c>
      <c r="R11" s="50" t="s">
        <v>170</v>
      </c>
      <c r="S11" s="50"/>
      <c r="T11" s="51" t="s">
        <v>170</v>
      </c>
      <c r="U11" s="51" t="s">
        <v>170</v>
      </c>
      <c r="AC11" s="52"/>
      <c r="AD11" s="53"/>
      <c r="AE11" s="54"/>
      <c r="AF11" s="55"/>
      <c r="AG11" s="55"/>
    </row>
    <row collapsed="false" customFormat="false" customHeight="true" hidden="false" ht="15" outlineLevel="0" r="12">
      <c r="A12" s="45" t="s">
        <v>171</v>
      </c>
      <c r="B12" s="46" t="n">
        <f aca="false">C12+D12+E12+F12</f>
        <v>43</v>
      </c>
      <c r="C12" s="46" t="n">
        <v>11</v>
      </c>
      <c r="D12" s="46" t="n">
        <v>28</v>
      </c>
      <c r="E12" s="46" t="n">
        <v>0</v>
      </c>
      <c r="F12" s="46" t="n">
        <v>4</v>
      </c>
      <c r="G12" s="47" t="n">
        <f aca="false">C12+C12+E12+F12</f>
        <v>26</v>
      </c>
      <c r="H12" s="46" t="n">
        <f aca="false">G12/2/B12</f>
        <v>0.302325581395349</v>
      </c>
      <c r="I12" s="48" t="n">
        <f aca="false">43-B12</f>
        <v>0</v>
      </c>
      <c r="J12" s="48" t="n">
        <f aca="false">(G12+I12*2)/(I12+B12)/2</f>
        <v>0.302325581395349</v>
      </c>
      <c r="K12" s="48" t="n">
        <f aca="false">G12/2/(I12+B12)</f>
        <v>0.302325581395349</v>
      </c>
      <c r="L12" s="57" t="s">
        <v>170</v>
      </c>
      <c r="M12" s="57" t="s">
        <v>170</v>
      </c>
      <c r="N12" s="57" t="s">
        <v>170</v>
      </c>
      <c r="O12" s="57" t="s">
        <v>170</v>
      </c>
      <c r="P12" s="57" t="s">
        <v>170</v>
      </c>
      <c r="Q12" s="57" t="s">
        <v>170</v>
      </c>
      <c r="R12" s="57" t="s">
        <v>170</v>
      </c>
      <c r="S12" s="57" t="s">
        <v>170</v>
      </c>
      <c r="T12" s="51"/>
      <c r="U12" s="51" t="s">
        <v>170</v>
      </c>
      <c r="AC12" s="52"/>
      <c r="AD12" s="53"/>
      <c r="AE12" s="54"/>
      <c r="AF12" s="55"/>
      <c r="AG12" s="55"/>
    </row>
    <row collapsed="false" customFormat="false" customHeight="true" hidden="false" ht="15" outlineLevel="0" r="13">
      <c r="A13" s="45" t="s">
        <v>10</v>
      </c>
      <c r="B13" s="46" t="n">
        <f aca="false">C13+D13+E13+F13</f>
        <v>43</v>
      </c>
      <c r="C13" s="46" t="n">
        <v>6</v>
      </c>
      <c r="D13" s="46" t="n">
        <v>35</v>
      </c>
      <c r="E13" s="46" t="n">
        <v>2</v>
      </c>
      <c r="F13" s="46" t="n">
        <v>0</v>
      </c>
      <c r="G13" s="47" t="n">
        <f aca="false">C13+C13+E13+F13</f>
        <v>14</v>
      </c>
      <c r="H13" s="46" t="n">
        <f aca="false">G13/2/B13</f>
        <v>0.162790697674419</v>
      </c>
      <c r="I13" s="48" t="n">
        <f aca="false">43-B13</f>
        <v>0</v>
      </c>
      <c r="J13" s="48" t="n">
        <f aca="false">(G13+I13*2)/(I13+B13)/2</f>
        <v>0.162790697674419</v>
      </c>
      <c r="K13" s="48" t="n">
        <f aca="false">G13/2/(I13+B13)</f>
        <v>0.162790697674419</v>
      </c>
      <c r="L13" s="57" t="s">
        <v>170</v>
      </c>
      <c r="M13" s="57" t="s">
        <v>170</v>
      </c>
      <c r="N13" s="57" t="s">
        <v>170</v>
      </c>
      <c r="O13" s="57" t="s">
        <v>170</v>
      </c>
      <c r="P13" s="57" t="s">
        <v>170</v>
      </c>
      <c r="Q13" s="57" t="s">
        <v>170</v>
      </c>
      <c r="R13" s="57" t="s">
        <v>170</v>
      </c>
      <c r="S13" s="57" t="s">
        <v>170</v>
      </c>
      <c r="T13" s="51" t="s">
        <v>170</v>
      </c>
      <c r="U13" s="51"/>
      <c r="AC13" s="52"/>
      <c r="AD13" s="53"/>
      <c r="AE13" s="54"/>
      <c r="AF13" s="55"/>
      <c r="AG13" s="55"/>
    </row>
    <row collapsed="false" customFormat="false" customHeight="true" hidden="false" ht="15" outlineLevel="0" r="14">
      <c r="A14" s="40"/>
      <c r="B14" s="40"/>
      <c r="C14" s="40"/>
      <c r="D14" s="40"/>
      <c r="E14" s="40"/>
      <c r="F14" s="40"/>
      <c r="G14" s="40"/>
      <c r="H14" s="46"/>
    </row>
    <row collapsed="false" customFormat="false" customHeight="true" hidden="false" ht="15" outlineLevel="0" r="15">
      <c r="B15" s="38" t="n">
        <f aca="false">SUM(B4:B14)</f>
        <v>422</v>
      </c>
      <c r="C15" s="38" t="n">
        <f aca="false">SUM(C4:C14)</f>
        <v>220</v>
      </c>
      <c r="D15" s="38" t="n">
        <f aca="false">SUM(D4:D14)</f>
        <v>177</v>
      </c>
      <c r="E15" s="38" t="n">
        <f aca="false">SUM(E4:E14)</f>
        <v>9</v>
      </c>
      <c r="F15" s="38" t="n">
        <f aca="false">SUM(F4:F14)</f>
        <v>16</v>
      </c>
      <c r="G15" s="38" t="n">
        <f aca="false">SUM(G4:G14)</f>
        <v>465</v>
      </c>
      <c r="H15" s="46" t="n">
        <f aca="false">G15/2/B15</f>
        <v>0.550947867298578</v>
      </c>
      <c r="AC15" s="52"/>
      <c r="AD15" s="53"/>
      <c r="AE15" s="54"/>
      <c r="AF15" s="55"/>
      <c r="AG15" s="55"/>
    </row>
    <row collapsed="false" customFormat="false" customHeight="true" hidden="false" ht="15" outlineLevel="0" r="16">
      <c r="A16" s="37" t="s">
        <v>185</v>
      </c>
      <c r="B16" s="38"/>
      <c r="C16" s="38"/>
      <c r="D16" s="38"/>
      <c r="E16" s="38"/>
      <c r="F16" s="38"/>
      <c r="G16" s="38"/>
      <c r="H16" s="38"/>
      <c r="AC16" s="52"/>
      <c r="AD16" s="53"/>
      <c r="AE16" s="54"/>
      <c r="AF16" s="55"/>
      <c r="AG16" s="55"/>
    </row>
    <row collapsed="false" customFormat="false" customHeight="true" hidden="false" ht="15" outlineLevel="0" r="17">
      <c r="A17" s="40"/>
      <c r="B17" s="40"/>
      <c r="C17" s="40"/>
      <c r="D17" s="40"/>
      <c r="E17" s="40"/>
      <c r="F17" s="40"/>
      <c r="G17" s="40"/>
      <c r="H17" s="40"/>
      <c r="AC17" s="52"/>
      <c r="AD17" s="53"/>
      <c r="AE17" s="54"/>
      <c r="AF17" s="55"/>
      <c r="AG17" s="55"/>
    </row>
    <row collapsed="false" customFormat="false" customHeight="true" hidden="false" ht="15" outlineLevel="0" r="18">
      <c r="A18" s="42" t="s">
        <v>158</v>
      </c>
      <c r="B18" s="10" t="s">
        <v>159</v>
      </c>
      <c r="C18" s="10" t="s">
        <v>160</v>
      </c>
      <c r="D18" s="10" t="s">
        <v>161</v>
      </c>
      <c r="E18" s="10" t="s">
        <v>162</v>
      </c>
      <c r="F18" s="10" t="s">
        <v>163</v>
      </c>
      <c r="G18" s="10" t="s">
        <v>164</v>
      </c>
      <c r="H18" s="10" t="s">
        <v>165</v>
      </c>
      <c r="I18" s="0" t="s">
        <v>166</v>
      </c>
      <c r="J18" s="0" t="s">
        <v>167</v>
      </c>
      <c r="K18" s="0" t="s">
        <v>168</v>
      </c>
      <c r="L18" s="0" t="n">
        <v>1</v>
      </c>
      <c r="M18" s="0" t="n">
        <v>2</v>
      </c>
      <c r="N18" s="0" t="n">
        <v>3</v>
      </c>
      <c r="O18" s="0" t="n">
        <v>4</v>
      </c>
      <c r="AC18" s="52"/>
      <c r="AD18" s="53"/>
      <c r="AE18" s="54"/>
      <c r="AF18" s="55"/>
      <c r="AG18" s="55"/>
    </row>
    <row collapsed="false" customFormat="false" customHeight="true" hidden="false" ht="15" outlineLevel="0" r="19">
      <c r="A19" s="45" t="s">
        <v>38</v>
      </c>
      <c r="B19" s="46" t="n">
        <f aca="false">C19+D19+E19+F19</f>
        <v>40</v>
      </c>
      <c r="C19" s="46" t="n">
        <v>27</v>
      </c>
      <c r="D19" s="46" t="n">
        <v>10</v>
      </c>
      <c r="E19" s="46" t="n">
        <v>1</v>
      </c>
      <c r="F19" s="46" t="n">
        <v>2</v>
      </c>
      <c r="G19" s="47" t="n">
        <f aca="false">C19+C19+E19+F19</f>
        <v>57</v>
      </c>
      <c r="H19" s="46" t="n">
        <f aca="false">G19/2/B19</f>
        <v>0.7125</v>
      </c>
      <c r="I19" s="48" t="n">
        <f aca="false">40-B19</f>
        <v>0</v>
      </c>
      <c r="J19" s="48" t="n">
        <f aca="false">2*I19+G19</f>
        <v>57</v>
      </c>
      <c r="K19" s="48" t="n">
        <f aca="false">G19</f>
        <v>57</v>
      </c>
      <c r="L19" s="50"/>
      <c r="M19" s="50" t="s">
        <v>170</v>
      </c>
      <c r="N19" s="50" t="s">
        <v>170</v>
      </c>
      <c r="O19" s="57" t="s">
        <v>170</v>
      </c>
      <c r="AC19" s="52"/>
      <c r="AD19" s="53"/>
      <c r="AE19" s="54"/>
      <c r="AF19" s="55"/>
      <c r="AG19" s="55"/>
    </row>
    <row collapsed="false" customFormat="false" customHeight="true" hidden="false" ht="15" outlineLevel="0" r="20">
      <c r="A20" s="45" t="s">
        <v>82</v>
      </c>
      <c r="B20" s="46" t="n">
        <f aca="false">C20+D20+E20+F20</f>
        <v>40</v>
      </c>
      <c r="C20" s="46" t="n">
        <v>24</v>
      </c>
      <c r="D20" s="46" t="n">
        <v>9</v>
      </c>
      <c r="E20" s="46" t="n">
        <v>3</v>
      </c>
      <c r="F20" s="46" t="n">
        <v>4</v>
      </c>
      <c r="G20" s="47" t="n">
        <f aca="false">C20+C20+E20+F20</f>
        <v>55</v>
      </c>
      <c r="H20" s="46" t="n">
        <f aca="false">G20/2/B20</f>
        <v>0.6875</v>
      </c>
      <c r="I20" s="48" t="n">
        <f aca="false">40-B20</f>
        <v>0</v>
      </c>
      <c r="J20" s="48" t="n">
        <f aca="false">2*I20+G20</f>
        <v>55</v>
      </c>
      <c r="K20" s="48" t="n">
        <f aca="false">G20</f>
        <v>55</v>
      </c>
      <c r="L20" s="50" t="s">
        <v>170</v>
      </c>
      <c r="M20" s="50" t="n">
        <v>0</v>
      </c>
      <c r="N20" s="50" t="s">
        <v>170</v>
      </c>
      <c r="O20" s="57" t="s">
        <v>170</v>
      </c>
    </row>
    <row collapsed="false" customFormat="false" customHeight="true" hidden="false" ht="15" outlineLevel="0" r="21">
      <c r="A21" s="45" t="s">
        <v>186</v>
      </c>
      <c r="B21" s="46" t="n">
        <f aca="false">C21+D21+E21+F21</f>
        <v>40</v>
      </c>
      <c r="C21" s="46" t="n">
        <v>18</v>
      </c>
      <c r="D21" s="46" t="n">
        <v>17</v>
      </c>
      <c r="E21" s="46" t="n">
        <v>1</v>
      </c>
      <c r="F21" s="46" t="n">
        <v>4</v>
      </c>
      <c r="G21" s="47" t="n">
        <f aca="false">C21+C21+E21+F21</f>
        <v>41</v>
      </c>
      <c r="H21" s="46" t="n">
        <f aca="false">G21/2/B21</f>
        <v>0.5125</v>
      </c>
      <c r="I21" s="48" t="n">
        <f aca="false">40-B21</f>
        <v>0</v>
      </c>
      <c r="J21" s="48" t="n">
        <f aca="false">2*I21+G21</f>
        <v>41</v>
      </c>
      <c r="K21" s="48" t="n">
        <f aca="false">G21</f>
        <v>41</v>
      </c>
      <c r="L21" s="50" t="s">
        <v>170</v>
      </c>
      <c r="M21" s="50" t="s">
        <v>170</v>
      </c>
      <c r="N21" s="50"/>
      <c r="O21" s="57" t="s">
        <v>170</v>
      </c>
    </row>
    <row collapsed="false" customFormat="false" customHeight="true" hidden="false" ht="15" outlineLevel="0" r="22">
      <c r="A22" s="45" t="s">
        <v>187</v>
      </c>
      <c r="B22" s="46" t="n">
        <f aca="false">C22+D22+E22+F22</f>
        <v>40</v>
      </c>
      <c r="C22" s="46" t="n">
        <v>4</v>
      </c>
      <c r="D22" s="46" t="n">
        <v>34</v>
      </c>
      <c r="E22" s="46" t="n">
        <v>1</v>
      </c>
      <c r="F22" s="46" t="n">
        <v>1</v>
      </c>
      <c r="G22" s="47" t="n">
        <f aca="false">C22+C22+E22+F22</f>
        <v>10</v>
      </c>
      <c r="H22" s="46" t="n">
        <f aca="false">G22/2/B22</f>
        <v>0.125</v>
      </c>
      <c r="I22" s="48" t="n">
        <f aca="false">40-B22</f>
        <v>0</v>
      </c>
      <c r="J22" s="48" t="n">
        <f aca="false">2*I22+G22</f>
        <v>10</v>
      </c>
      <c r="K22" s="48" t="n">
        <f aca="false">G22</f>
        <v>10</v>
      </c>
      <c r="L22" s="57" t="s">
        <v>170</v>
      </c>
      <c r="M22" s="57" t="s">
        <v>170</v>
      </c>
      <c r="N22" s="57" t="s">
        <v>170</v>
      </c>
      <c r="O22" s="50" t="n">
        <v>0</v>
      </c>
    </row>
    <row collapsed="false" customFormat="false" customHeight="true" hidden="false" ht="15" outlineLevel="0" r="23">
      <c r="L23" s="0" t="n">
        <v>1</v>
      </c>
      <c r="M23" s="0" t="n">
        <v>2</v>
      </c>
      <c r="N23" s="0" t="n">
        <v>3</v>
      </c>
      <c r="O23" s="0" t="n">
        <v>4</v>
      </c>
    </row>
    <row collapsed="false" customFormat="false" customHeight="true" hidden="false" ht="15" outlineLevel="0" r="24">
      <c r="A24" s="45" t="s">
        <v>188</v>
      </c>
      <c r="B24" s="46" t="n">
        <f aca="false">C24+D24+E24+F24</f>
        <v>40</v>
      </c>
      <c r="C24" s="46" t="n">
        <v>25</v>
      </c>
      <c r="D24" s="46" t="n">
        <v>14</v>
      </c>
      <c r="E24" s="46" t="n">
        <v>1</v>
      </c>
      <c r="F24" s="46" t="n">
        <v>0</v>
      </c>
      <c r="G24" s="47" t="n">
        <f aca="false">C24+C24+E24+F24</f>
        <v>51</v>
      </c>
      <c r="H24" s="46" t="n">
        <f aca="false">G24/2/B24</f>
        <v>0.6375</v>
      </c>
      <c r="I24" s="48" t="n">
        <f aca="false">40-B24</f>
        <v>0</v>
      </c>
      <c r="J24" s="48" t="n">
        <f aca="false">2*I24+G24</f>
        <v>51</v>
      </c>
      <c r="K24" s="48" t="n">
        <f aca="false">G24</f>
        <v>51</v>
      </c>
      <c r="L24" s="50"/>
      <c r="M24" s="50" t="s">
        <v>170</v>
      </c>
      <c r="N24" s="50" t="s">
        <v>170</v>
      </c>
      <c r="O24" s="50" t="s">
        <v>170</v>
      </c>
    </row>
    <row collapsed="false" customFormat="false" customHeight="true" hidden="false" ht="15" outlineLevel="0" r="25">
      <c r="A25" s="45" t="s">
        <v>51</v>
      </c>
      <c r="B25" s="46" t="n">
        <f aca="false">C25+D25+E25+F25</f>
        <v>40</v>
      </c>
      <c r="C25" s="46" t="n">
        <v>19</v>
      </c>
      <c r="D25" s="46" t="n">
        <v>18</v>
      </c>
      <c r="E25" s="46" t="n">
        <v>2</v>
      </c>
      <c r="F25" s="46" t="n">
        <v>1</v>
      </c>
      <c r="G25" s="47" t="n">
        <f aca="false">C25+C25+E25+F25</f>
        <v>41</v>
      </c>
      <c r="H25" s="46" t="n">
        <f aca="false">G25/2/B25</f>
        <v>0.5125</v>
      </c>
      <c r="I25" s="48" t="n">
        <f aca="false">40-B25</f>
        <v>0</v>
      </c>
      <c r="J25" s="48" t="n">
        <f aca="false">2*I25+G25</f>
        <v>41</v>
      </c>
      <c r="K25" s="48" t="n">
        <f aca="false">G25</f>
        <v>41</v>
      </c>
      <c r="L25" s="50" t="s">
        <v>170</v>
      </c>
      <c r="M25" s="50"/>
      <c r="N25" s="50" t="s">
        <v>170</v>
      </c>
      <c r="O25" s="50" t="s">
        <v>170</v>
      </c>
    </row>
    <row collapsed="false" customFormat="false" customHeight="true" hidden="false" ht="15" outlineLevel="0" r="26">
      <c r="A26" s="45" t="s">
        <v>189</v>
      </c>
      <c r="B26" s="46" t="n">
        <f aca="false">C26+D26+E26+F26</f>
        <v>40</v>
      </c>
      <c r="C26" s="46" t="n">
        <v>19</v>
      </c>
      <c r="D26" s="46" t="n">
        <v>18</v>
      </c>
      <c r="E26" s="46" t="n">
        <v>0</v>
      </c>
      <c r="F26" s="46" t="n">
        <v>3</v>
      </c>
      <c r="G26" s="47" t="n">
        <f aca="false">C26+C26+E26+F26</f>
        <v>41</v>
      </c>
      <c r="H26" s="46" t="n">
        <f aca="false">G26/2/B26</f>
        <v>0.5125</v>
      </c>
      <c r="I26" s="48" t="n">
        <f aca="false">40-B26</f>
        <v>0</v>
      </c>
      <c r="J26" s="48" t="n">
        <f aca="false">2*I26+G26</f>
        <v>41</v>
      </c>
      <c r="K26" s="48" t="n">
        <f aca="false">G26</f>
        <v>41</v>
      </c>
      <c r="L26" s="50" t="s">
        <v>170</v>
      </c>
      <c r="M26" s="50" t="s">
        <v>170</v>
      </c>
      <c r="N26" s="50" t="n">
        <v>0</v>
      </c>
      <c r="O26" s="50" t="s">
        <v>170</v>
      </c>
    </row>
    <row collapsed="false" customFormat="false" customHeight="true" hidden="false" ht="15" outlineLevel="0" r="27">
      <c r="A27" s="45" t="s">
        <v>190</v>
      </c>
      <c r="B27" s="46" t="n">
        <f aca="false">C27+D27+E27+F27</f>
        <v>40</v>
      </c>
      <c r="C27" s="46" t="n">
        <v>15</v>
      </c>
      <c r="D27" s="46" t="n">
        <v>21</v>
      </c>
      <c r="E27" s="46" t="n">
        <v>2</v>
      </c>
      <c r="F27" s="46" t="n">
        <v>2</v>
      </c>
      <c r="G27" s="47" t="n">
        <f aca="false">C27+C27+E27+F27</f>
        <v>34</v>
      </c>
      <c r="H27" s="46" t="n">
        <f aca="false">G27/2/B27</f>
        <v>0.425</v>
      </c>
      <c r="I27" s="48" t="n">
        <f aca="false">40-B27</f>
        <v>0</v>
      </c>
      <c r="J27" s="48" t="n">
        <f aca="false">2*I27+G27</f>
        <v>34</v>
      </c>
      <c r="K27" s="48" t="n">
        <f aca="false">G27</f>
        <v>34</v>
      </c>
      <c r="L27" s="50" t="s">
        <v>170</v>
      </c>
      <c r="M27" s="50" t="s">
        <v>170</v>
      </c>
      <c r="N27" s="50" t="s">
        <v>170</v>
      </c>
      <c r="O27" s="50" t="n">
        <v>0</v>
      </c>
      <c r="W27" s="52"/>
      <c r="X27" s="53"/>
      <c r="Y27" s="54"/>
      <c r="Z27" s="55"/>
      <c r="AA27" s="55"/>
    </row>
    <row collapsed="false" customFormat="false" customHeight="true" hidden="false" ht="15" outlineLevel="0" r="28">
      <c r="H28" s="46"/>
      <c r="W28" s="52"/>
      <c r="X28" s="53"/>
      <c r="Y28" s="54"/>
      <c r="Z28" s="55"/>
      <c r="AA28" s="55"/>
    </row>
    <row collapsed="false" customFormat="false" customHeight="true" hidden="false" ht="15" outlineLevel="0" r="29">
      <c r="B29" s="35" t="n">
        <f aca="false">SUM(B19:B27)</f>
        <v>320</v>
      </c>
      <c r="C29" s="35" t="n">
        <f aca="false">SUM(C19:C27)</f>
        <v>151</v>
      </c>
      <c r="D29" s="35" t="n">
        <f aca="false">SUM(D19:D27)</f>
        <v>141</v>
      </c>
      <c r="E29" s="35" t="n">
        <f aca="false">SUM(E19:E27)</f>
        <v>11</v>
      </c>
      <c r="F29" s="35" t="n">
        <f aca="false">SUM(F19:F27)</f>
        <v>17</v>
      </c>
      <c r="G29" s="35" t="n">
        <f aca="false">SUM(G19:G27)</f>
        <v>330</v>
      </c>
      <c r="H29" s="46" t="n">
        <f aca="false">G29/2/B29</f>
        <v>0.515625</v>
      </c>
      <c r="I29" s="48" t="n">
        <f aca="false">SUM(I4:I27)/2</f>
        <v>0</v>
      </c>
      <c r="W29" s="52"/>
      <c r="X29" s="53"/>
      <c r="Y29" s="54"/>
      <c r="Z29" s="55"/>
      <c r="AA29" s="55"/>
    </row>
    <row collapsed="false" customFormat="false" customHeight="true" hidden="false" ht="15" outlineLevel="0" r="30">
      <c r="H30" s="46"/>
      <c r="I30" s="48" t="n">
        <f aca="false">COUNTA(V27:V29)</f>
        <v>0</v>
      </c>
    </row>
    <row collapsed="false" customFormat="false" customHeight="true" hidden="false" ht="15" outlineLevel="0" r="31">
      <c r="A31" s="52"/>
      <c r="B31" s="58" t="n">
        <f aca="false">B15+B29</f>
        <v>742</v>
      </c>
      <c r="C31" s="58" t="n">
        <f aca="false">C15+C29</f>
        <v>371</v>
      </c>
      <c r="D31" s="58" t="n">
        <f aca="false">D15+D29</f>
        <v>318</v>
      </c>
      <c r="E31" s="58" t="n">
        <f aca="false">E15+E29</f>
        <v>20</v>
      </c>
      <c r="F31" s="58" t="n">
        <f aca="false">F15+F29</f>
        <v>33</v>
      </c>
      <c r="G31" s="58" t="n">
        <f aca="false">G15+G29</f>
        <v>795</v>
      </c>
      <c r="H31" s="46" t="n">
        <f aca="false">G31/2/B31</f>
        <v>0.535714285714286</v>
      </c>
    </row>
    <row collapsed="false" customFormat="false" customHeight="true" hidden="false" ht="15" outlineLevel="0" r="32">
      <c r="A32" s="52"/>
      <c r="B32" s="53"/>
      <c r="C32" s="54"/>
      <c r="D32" s="55"/>
      <c r="E32" s="55"/>
    </row>
  </sheetData>
  <mergeCells count="1">
    <mergeCell ref="W3:W7"/>
  </mergeCells>
  <conditionalFormatting sqref="L4:U13,L19:O22,L24:O27">
    <cfRule dxfId="0" operator="equal" priority="1" type="cellIs">
      <formula>"x"</formula>
    </cfRule>
  </conditionalFormatting>
  <hyperlinks>
    <hyperlink display="GP" ref="B3" r:id="rId1"/>
    <hyperlink display="W" ref="C3" r:id="rId2"/>
    <hyperlink display="L" ref="D3" r:id="rId3"/>
    <hyperlink display="OTL" ref="E3" r:id="rId4"/>
    <hyperlink display="SOL" ref="F3" r:id="rId5"/>
    <hyperlink display="PTS" ref="G3" r:id="rId6"/>
    <hyperlink display="PCT" ref="H3" r:id="rId7"/>
    <hyperlink display="Rochester Junior Americans" ref="A4" r:id="rId8"/>
    <hyperlink display="Springfield Pics" ref="A5" r:id="rId9"/>
    <hyperlink display="Bay State Breakers" ref="A6" r:id="rId10"/>
    <hyperlink display="Junior Bruins" ref="A7" r:id="rId11"/>
    <hyperlink display="Jersey Hitmen" ref="A8" r:id="rId12"/>
    <hyperlink display="Syracuse Stars" ref="A9" r:id="rId13"/>
    <hyperlink display="New Hampshire Jr Monarchs" ref="A10" r:id="rId14"/>
    <hyperlink display="Portland Jr Pirates" ref="A11" r:id="rId15"/>
    <hyperlink display="South Shore Kings" ref="A12" r:id="rId16"/>
    <hyperlink display="Islanders Hockey Club" ref="A13" r:id="rId17"/>
    <hyperlink display="GP" ref="B18" r:id="rId18"/>
    <hyperlink display="W" ref="C18" r:id="rId19"/>
    <hyperlink display="L" ref="D18" r:id="rId20"/>
    <hyperlink display="OTL" ref="E18" r:id="rId21"/>
    <hyperlink display="SOL" ref="F18" r:id="rId22"/>
    <hyperlink display="PTS" ref="G18" r:id="rId23"/>
    <hyperlink display="PCT" ref="H18" r:id="rId24"/>
    <hyperlink display="Florida Eels" ref="A19" r:id="rId25"/>
    <hyperlink display="Palm Beach Hawks" ref="A20" r:id="rId26"/>
    <hyperlink display="Tampa Bay Juniors" ref="A21" r:id="rId27"/>
    <hyperlink display="Junior Hurricanes" ref="A22" r:id="rId28"/>
    <hyperlink display="Hampton Roads Whalers" ref="A24" r:id="rId29"/>
    <hyperlink display="East Coast Eagles" ref="A25" r:id="rId30"/>
    <hyperlink display="Potomac Patriots" ref="A26" r:id="rId31"/>
    <hyperlink display="Atlanta Jr. Knights" ref="A27" r:id="rId32"/>
  </hyperlink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E31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T15" activeCellId="0" pane="topLeft" sqref="T15"/>
    </sheetView>
  </sheetViews>
  <sheetFormatPr defaultRowHeight="15"/>
  <cols>
    <col collapsed="false" hidden="false" max="1" min="1" style="35" width="27.1457489878542"/>
    <col collapsed="false" hidden="false" max="2" min="2" style="35" width="3.42914979757085"/>
    <col collapsed="false" hidden="false" max="4" min="3" style="35" width="3"/>
    <col collapsed="false" hidden="false" max="6" min="5" style="35" width="4.2834008097166"/>
    <col collapsed="false" hidden="false" max="7" min="7" style="35" width="4.1417004048583"/>
    <col collapsed="false" hidden="false" max="8" min="8" style="35" width="6"/>
    <col collapsed="false" hidden="false" max="9" min="9" style="0" width="9.99595141700405"/>
    <col collapsed="false" hidden="false" max="10" min="10" style="0" width="4.71255060728745"/>
    <col collapsed="false" hidden="false" max="11" min="11" style="0" width="4.42914979757085"/>
    <col collapsed="false" hidden="false" max="18" min="12" style="0" width="2"/>
    <col collapsed="false" hidden="false" max="26" min="19" style="0" width="8.53441295546559"/>
    <col collapsed="false" hidden="false" max="27" min="27" style="36" width="6.71255060728745"/>
    <col collapsed="false" hidden="false" max="28" min="28" style="36" width="5.71255060728745"/>
    <col collapsed="false" hidden="false" max="29" min="29" style="36" width="13.5668016194332"/>
    <col collapsed="false" hidden="false" max="31" min="30" style="36" width="27.1457489878542"/>
    <col collapsed="false" hidden="false" max="33" min="32" style="36" width="9.1417004048583"/>
    <col collapsed="false" hidden="false" max="1025" min="34" style="0" width="8.53441295546559"/>
  </cols>
  <sheetData>
    <row collapsed="false" customFormat="false" customHeight="true" hidden="false" ht="15" outlineLevel="0" r="1">
      <c r="A1" s="37" t="s">
        <v>191</v>
      </c>
      <c r="B1" s="38"/>
      <c r="C1" s="38"/>
      <c r="D1" s="38"/>
      <c r="E1" s="38"/>
      <c r="F1" s="38"/>
      <c r="G1" s="38"/>
      <c r="H1" s="38"/>
      <c r="I1" s="39"/>
      <c r="J1" s="39"/>
      <c r="K1" s="39"/>
      <c r="L1" s="39"/>
      <c r="M1" s="39"/>
      <c r="AA1" s="52"/>
      <c r="AB1" s="53"/>
      <c r="AC1" s="54"/>
      <c r="AD1" s="55"/>
      <c r="AE1" s="55"/>
    </row>
    <row collapsed="false" customFormat="false" customHeight="true" hidden="false" ht="15" outlineLevel="0" r="2">
      <c r="A2" s="40"/>
      <c r="B2" s="40"/>
      <c r="C2" s="40"/>
      <c r="D2" s="40"/>
      <c r="E2" s="40"/>
      <c r="F2" s="40"/>
      <c r="G2" s="40"/>
      <c r="H2" s="40"/>
      <c r="I2" s="41"/>
      <c r="J2" s="41"/>
      <c r="K2" s="41"/>
      <c r="L2" s="41"/>
      <c r="M2" s="41"/>
      <c r="AA2" s="52"/>
      <c r="AB2" s="53"/>
      <c r="AC2" s="54"/>
      <c r="AD2" s="55"/>
      <c r="AE2" s="55"/>
    </row>
    <row collapsed="false" customFormat="false" customHeight="true" hidden="false" ht="22.5" outlineLevel="0" r="3">
      <c r="A3" s="59" t="s">
        <v>158</v>
      </c>
      <c r="B3" s="10" t="s">
        <v>159</v>
      </c>
      <c r="C3" s="10" t="s">
        <v>160</v>
      </c>
      <c r="D3" s="10" t="s">
        <v>161</v>
      </c>
      <c r="E3" s="10" t="s">
        <v>162</v>
      </c>
      <c r="F3" s="10" t="s">
        <v>163</v>
      </c>
      <c r="G3" s="10" t="s">
        <v>164</v>
      </c>
      <c r="H3" s="10" t="s">
        <v>165</v>
      </c>
      <c r="I3" s="0" t="s">
        <v>166</v>
      </c>
      <c r="J3" s="0" t="s">
        <v>167</v>
      </c>
      <c r="K3" s="0" t="s">
        <v>168</v>
      </c>
      <c r="L3" s="0" t="n">
        <v>1</v>
      </c>
      <c r="M3" s="0" t="n">
        <v>2</v>
      </c>
      <c r="N3" s="0" t="n">
        <v>3</v>
      </c>
      <c r="O3" s="0" t="n">
        <v>4</v>
      </c>
      <c r="P3" s="0" t="n">
        <v>5</v>
      </c>
      <c r="Q3" s="0" t="n">
        <v>6</v>
      </c>
      <c r="R3" s="0" t="n">
        <v>7</v>
      </c>
      <c r="T3" s="60" t="s">
        <v>179</v>
      </c>
      <c r="U3" s="60"/>
      <c r="V3" s="60"/>
      <c r="W3" s="60"/>
      <c r="X3" s="60"/>
      <c r="Y3" s="44"/>
      <c r="AA3" s="52"/>
      <c r="AB3" s="53"/>
      <c r="AC3" s="54"/>
      <c r="AD3" s="55"/>
      <c r="AE3" s="55"/>
    </row>
    <row collapsed="false" customFormat="false" customHeight="true" hidden="false" ht="15" outlineLevel="0" r="4">
      <c r="A4" s="45" t="s">
        <v>16</v>
      </c>
      <c r="B4" s="46" t="n">
        <f aca="false">C4+D4+E4+F4</f>
        <v>30</v>
      </c>
      <c r="C4" s="46" t="n">
        <v>23</v>
      </c>
      <c r="D4" s="46" t="n">
        <v>5</v>
      </c>
      <c r="E4" s="46" t="n">
        <v>0</v>
      </c>
      <c r="F4" s="46" t="n">
        <v>2</v>
      </c>
      <c r="G4" s="46" t="n">
        <f aca="false">C4+C4+E4+F4</f>
        <v>48</v>
      </c>
      <c r="H4" s="46" t="n">
        <f aca="false">G4/2/B4</f>
        <v>0.8</v>
      </c>
      <c r="I4" s="48" t="n">
        <f aca="false">30-B4</f>
        <v>0</v>
      </c>
      <c r="J4" s="48" t="n">
        <f aca="false">2*I4+G4</f>
        <v>48</v>
      </c>
      <c r="K4" s="48" t="n">
        <f aca="false">G4</f>
        <v>48</v>
      </c>
      <c r="L4" s="50"/>
      <c r="M4" s="50" t="s">
        <v>170</v>
      </c>
      <c r="N4" s="50" t="s">
        <v>170</v>
      </c>
      <c r="O4" s="50" t="s">
        <v>170</v>
      </c>
      <c r="P4" s="50" t="s">
        <v>170</v>
      </c>
      <c r="Q4" s="50" t="s">
        <v>170</v>
      </c>
      <c r="R4" s="50" t="s">
        <v>170</v>
      </c>
      <c r="T4" s="60"/>
      <c r="U4" s="60"/>
      <c r="V4" s="60"/>
      <c r="W4" s="60"/>
      <c r="X4" s="60"/>
      <c r="Y4" s="44"/>
      <c r="AA4" s="52"/>
      <c r="AB4" s="53"/>
      <c r="AC4" s="54"/>
      <c r="AD4" s="55"/>
      <c r="AE4" s="55"/>
    </row>
    <row collapsed="false" customFormat="false" customHeight="true" hidden="false" ht="15" outlineLevel="0" r="5">
      <c r="A5" s="45" t="s">
        <v>182</v>
      </c>
      <c r="B5" s="46" t="n">
        <f aca="false">C5+D5+E5+F5</f>
        <v>29</v>
      </c>
      <c r="C5" s="46" t="n">
        <v>22</v>
      </c>
      <c r="D5" s="46" t="n">
        <v>6</v>
      </c>
      <c r="E5" s="46" t="n">
        <v>0</v>
      </c>
      <c r="F5" s="46" t="n">
        <v>1</v>
      </c>
      <c r="G5" s="46" t="n">
        <f aca="false">C5+C5+E5+F5</f>
        <v>45</v>
      </c>
      <c r="H5" s="46" t="n">
        <f aca="false">G5/2/B5</f>
        <v>0.775862068965517</v>
      </c>
      <c r="I5" s="48" t="n">
        <f aca="false">30-B5-1</f>
        <v>0</v>
      </c>
      <c r="J5" s="48" t="n">
        <f aca="false">2*I5+G5</f>
        <v>45</v>
      </c>
      <c r="K5" s="48" t="n">
        <f aca="false">G5</f>
        <v>45</v>
      </c>
      <c r="L5" s="50" t="s">
        <v>170</v>
      </c>
      <c r="M5" s="50" t="n">
        <v>0</v>
      </c>
      <c r="N5" s="50" t="s">
        <v>170</v>
      </c>
      <c r="O5" s="50" t="s">
        <v>170</v>
      </c>
      <c r="P5" s="50" t="s">
        <v>170</v>
      </c>
      <c r="Q5" s="50" t="s">
        <v>170</v>
      </c>
      <c r="R5" s="50" t="s">
        <v>170</v>
      </c>
      <c r="T5" s="60"/>
      <c r="U5" s="60"/>
      <c r="V5" s="60"/>
      <c r="W5" s="60"/>
      <c r="X5" s="60"/>
      <c r="Y5" s="44"/>
      <c r="AA5" s="52"/>
      <c r="AB5" s="53"/>
      <c r="AC5" s="54"/>
      <c r="AD5" s="55"/>
      <c r="AE5" s="55"/>
    </row>
    <row collapsed="false" customFormat="false" customHeight="true" hidden="false" ht="15" outlineLevel="0" r="6">
      <c r="A6" s="45" t="s">
        <v>192</v>
      </c>
      <c r="B6" s="46" t="n">
        <f aca="false">C6+D6+E6+F6</f>
        <v>30</v>
      </c>
      <c r="C6" s="46" t="n">
        <v>17</v>
      </c>
      <c r="D6" s="46" t="n">
        <v>11</v>
      </c>
      <c r="E6" s="46" t="n">
        <v>1</v>
      </c>
      <c r="F6" s="46" t="n">
        <v>1</v>
      </c>
      <c r="G6" s="46" t="n">
        <f aca="false">C6+C6+E6+F6</f>
        <v>36</v>
      </c>
      <c r="H6" s="46" t="n">
        <f aca="false">G6/2/B6</f>
        <v>0.6</v>
      </c>
      <c r="I6" s="48" t="n">
        <f aca="false">30-B6</f>
        <v>0</v>
      </c>
      <c r="J6" s="48" t="n">
        <f aca="false">2*I6+G6</f>
        <v>36</v>
      </c>
      <c r="K6" s="48" t="n">
        <f aca="false">G6</f>
        <v>36</v>
      </c>
      <c r="L6" s="50" t="s">
        <v>170</v>
      </c>
      <c r="M6" s="50" t="s">
        <v>170</v>
      </c>
      <c r="N6" s="50" t="n">
        <v>0</v>
      </c>
      <c r="O6" s="50" t="s">
        <v>170</v>
      </c>
      <c r="P6" s="50" t="s">
        <v>170</v>
      </c>
      <c r="Q6" s="50" t="s">
        <v>170</v>
      </c>
      <c r="R6" s="50" t="s">
        <v>170</v>
      </c>
      <c r="T6" s="60"/>
      <c r="U6" s="60"/>
      <c r="V6" s="60"/>
      <c r="W6" s="60"/>
      <c r="X6" s="60"/>
      <c r="Y6" s="44"/>
      <c r="AA6" s="52"/>
      <c r="AB6" s="53"/>
      <c r="AC6" s="54"/>
      <c r="AD6" s="55"/>
      <c r="AE6" s="55"/>
    </row>
    <row collapsed="false" customFormat="false" customHeight="true" hidden="false" ht="15" outlineLevel="0" r="7">
      <c r="A7" s="45" t="s">
        <v>171</v>
      </c>
      <c r="B7" s="46" t="n">
        <f aca="false">C7+D7+E7+F7</f>
        <v>27</v>
      </c>
      <c r="C7" s="46" t="n">
        <v>10</v>
      </c>
      <c r="D7" s="46" t="n">
        <v>15</v>
      </c>
      <c r="E7" s="46" t="n">
        <v>1</v>
      </c>
      <c r="F7" s="46" t="n">
        <v>1</v>
      </c>
      <c r="G7" s="46" t="n">
        <f aca="false">C7+C7+E7+F7</f>
        <v>22</v>
      </c>
      <c r="H7" s="46" t="n">
        <f aca="false">G7/2/B7</f>
        <v>0.407407407407407</v>
      </c>
      <c r="I7" s="48" t="n">
        <f aca="false">30-B7-3</f>
        <v>0</v>
      </c>
      <c r="J7" s="48" t="n">
        <f aca="false">2*I7+G7</f>
        <v>22</v>
      </c>
      <c r="K7" s="48" t="n">
        <f aca="false">G7</f>
        <v>22</v>
      </c>
      <c r="L7" s="50" t="s">
        <v>170</v>
      </c>
      <c r="M7" s="50" t="s">
        <v>170</v>
      </c>
      <c r="N7" s="50" t="s">
        <v>170</v>
      </c>
      <c r="O7" s="50" t="n">
        <v>0</v>
      </c>
      <c r="P7" s="50" t="s">
        <v>170</v>
      </c>
      <c r="Q7" s="50" t="s">
        <v>170</v>
      </c>
      <c r="R7" s="51" t="s">
        <v>170</v>
      </c>
      <c r="T7" s="60"/>
      <c r="U7" s="60"/>
      <c r="V7" s="60"/>
      <c r="W7" s="60"/>
      <c r="X7" s="60"/>
      <c r="Y7" s="44"/>
    </row>
    <row collapsed="false" customFormat="false" customHeight="true" hidden="false" ht="15" outlineLevel="0" r="8">
      <c r="A8" s="45" t="s">
        <v>10</v>
      </c>
      <c r="B8" s="46" t="n">
        <f aca="false">C8+D8+E8+F8</f>
        <v>30</v>
      </c>
      <c r="C8" s="46" t="n">
        <v>8</v>
      </c>
      <c r="D8" s="46" t="n">
        <v>19</v>
      </c>
      <c r="E8" s="46" t="n">
        <v>0</v>
      </c>
      <c r="F8" s="46" t="n">
        <v>3</v>
      </c>
      <c r="G8" s="46" t="n">
        <f aca="false">C8+C8+E8+F8</f>
        <v>19</v>
      </c>
      <c r="H8" s="61" t="n">
        <f aca="false">G8/2/B8</f>
        <v>0.316666666666667</v>
      </c>
      <c r="I8" s="48" t="n">
        <f aca="false">30-B8</f>
        <v>0</v>
      </c>
      <c r="J8" s="48" t="n">
        <f aca="false">2*I8+G8</f>
        <v>19</v>
      </c>
      <c r="K8" s="48" t="n">
        <f aca="false">G8</f>
        <v>19</v>
      </c>
      <c r="L8" s="50" t="s">
        <v>170</v>
      </c>
      <c r="M8" s="50" t="s">
        <v>170</v>
      </c>
      <c r="N8" s="56" t="s">
        <v>170</v>
      </c>
      <c r="O8" s="56" t="s">
        <v>170</v>
      </c>
      <c r="P8" s="50"/>
      <c r="Q8" s="50" t="s">
        <v>170</v>
      </c>
      <c r="R8" s="51" t="s">
        <v>170</v>
      </c>
      <c r="T8" s="60"/>
      <c r="U8" s="60"/>
      <c r="V8" s="60"/>
      <c r="W8" s="60"/>
      <c r="X8" s="60"/>
      <c r="Y8" s="44"/>
      <c r="AA8" s="52"/>
      <c r="AB8" s="53"/>
      <c r="AC8" s="54"/>
      <c r="AD8" s="55"/>
      <c r="AE8" s="55"/>
    </row>
    <row collapsed="false" customFormat="false" customHeight="true" hidden="false" ht="15" outlineLevel="0" r="9">
      <c r="A9" s="45" t="s">
        <v>180</v>
      </c>
      <c r="B9" s="46" t="n">
        <f aca="false">C9+D9+E9+F9</f>
        <v>28</v>
      </c>
      <c r="C9" s="46" t="n">
        <v>6</v>
      </c>
      <c r="D9" s="46" t="n">
        <v>18</v>
      </c>
      <c r="E9" s="46" t="n">
        <v>2</v>
      </c>
      <c r="F9" s="46" t="n">
        <v>2</v>
      </c>
      <c r="G9" s="46" t="n">
        <f aca="false">C9+C9+E9+F9</f>
        <v>16</v>
      </c>
      <c r="H9" s="61" t="n">
        <f aca="false">G9/2/B9</f>
        <v>0.285714285714286</v>
      </c>
      <c r="I9" s="48" t="n">
        <f aca="false">30-B9-2</f>
        <v>0</v>
      </c>
      <c r="J9" s="48" t="n">
        <f aca="false">2*I9+G9</f>
        <v>16</v>
      </c>
      <c r="K9" s="48" t="n">
        <f aca="false">G9</f>
        <v>16</v>
      </c>
      <c r="L9" s="50" t="s">
        <v>170</v>
      </c>
      <c r="M9" s="50" t="s">
        <v>170</v>
      </c>
      <c r="N9" s="56" t="s">
        <v>170</v>
      </c>
      <c r="O9" s="56" t="s">
        <v>170</v>
      </c>
      <c r="P9" s="50" t="s">
        <v>170</v>
      </c>
      <c r="Q9" s="50" t="n">
        <v>0</v>
      </c>
      <c r="R9" s="51" t="s">
        <v>170</v>
      </c>
      <c r="T9" s="60"/>
      <c r="U9" s="60"/>
      <c r="V9" s="60"/>
      <c r="W9" s="60"/>
      <c r="X9" s="60"/>
      <c r="AA9" s="52"/>
      <c r="AB9" s="53"/>
      <c r="AC9" s="54"/>
      <c r="AD9" s="55"/>
      <c r="AE9" s="55"/>
    </row>
    <row collapsed="false" customFormat="false" customHeight="true" hidden="false" ht="15" outlineLevel="0" r="10">
      <c r="A10" s="45" t="s">
        <v>172</v>
      </c>
      <c r="B10" s="46" t="n">
        <f aca="false">C10+D10+E10+F10</f>
        <v>30</v>
      </c>
      <c r="C10" s="46" t="n">
        <v>5</v>
      </c>
      <c r="D10" s="46" t="n">
        <v>25</v>
      </c>
      <c r="E10" s="46" t="n">
        <v>0</v>
      </c>
      <c r="F10" s="46" t="n">
        <v>0</v>
      </c>
      <c r="G10" s="46" t="n">
        <f aca="false">C10+C10+E10+F10</f>
        <v>10</v>
      </c>
      <c r="H10" s="46" t="n">
        <f aca="false">G10/2/B10</f>
        <v>0.166666666666667</v>
      </c>
      <c r="I10" s="48" t="n">
        <f aca="false">30-B10</f>
        <v>0</v>
      </c>
      <c r="J10" s="48" t="n">
        <f aca="false">2*I10+G10</f>
        <v>10</v>
      </c>
      <c r="K10" s="48" t="n">
        <f aca="false">G10</f>
        <v>10</v>
      </c>
      <c r="L10" s="50" t="s">
        <v>170</v>
      </c>
      <c r="M10" s="50" t="s">
        <v>170</v>
      </c>
      <c r="N10" s="56" t="s">
        <v>170</v>
      </c>
      <c r="O10" s="56" t="s">
        <v>170</v>
      </c>
      <c r="P10" s="56" t="s">
        <v>170</v>
      </c>
      <c r="Q10" s="56" t="s">
        <v>170</v>
      </c>
      <c r="R10" s="51"/>
      <c r="AA10" s="52"/>
      <c r="AB10" s="53"/>
      <c r="AC10" s="54"/>
      <c r="AD10" s="55"/>
      <c r="AE10" s="55"/>
    </row>
    <row collapsed="false" customFormat="false" customHeight="true" hidden="false" ht="15" outlineLevel="0" r="11">
      <c r="A11" s="40"/>
      <c r="B11" s="40"/>
      <c r="C11" s="40"/>
      <c r="D11" s="40"/>
      <c r="E11" s="40"/>
      <c r="F11" s="40"/>
      <c r="G11" s="40"/>
      <c r="H11" s="40"/>
      <c r="I11" s="41"/>
      <c r="J11" s="41"/>
      <c r="K11" s="41"/>
      <c r="L11" s="41"/>
      <c r="M11" s="41"/>
      <c r="AA11" s="52"/>
      <c r="AB11" s="53"/>
      <c r="AC11" s="54"/>
      <c r="AD11" s="55"/>
      <c r="AE11" s="55"/>
    </row>
    <row collapsed="false" customFormat="false" customHeight="true" hidden="false" ht="15" outlineLevel="0" r="12">
      <c r="A12" s="37" t="s">
        <v>193</v>
      </c>
      <c r="B12" s="38"/>
      <c r="C12" s="38"/>
      <c r="D12" s="38"/>
      <c r="E12" s="38"/>
      <c r="F12" s="38"/>
      <c r="G12" s="38"/>
      <c r="H12" s="38"/>
      <c r="I12" s="39"/>
      <c r="J12" s="39"/>
      <c r="K12" s="39"/>
      <c r="L12" s="39"/>
      <c r="M12" s="39"/>
      <c r="AA12" s="52"/>
      <c r="AB12" s="53"/>
      <c r="AC12" s="54"/>
      <c r="AD12" s="55"/>
      <c r="AE12" s="55"/>
    </row>
    <row collapsed="false" customFormat="false" customHeight="true" hidden="false" ht="15" outlineLevel="0" r="13">
      <c r="A13" s="38"/>
      <c r="B13" s="38"/>
      <c r="C13" s="38"/>
      <c r="D13" s="38"/>
      <c r="E13" s="38"/>
      <c r="F13" s="38"/>
      <c r="G13" s="38"/>
      <c r="H13" s="38"/>
      <c r="I13" s="39"/>
      <c r="J13" s="39"/>
      <c r="K13" s="39"/>
      <c r="L13" s="39"/>
      <c r="M13" s="39"/>
    </row>
    <row collapsed="false" customFormat="false" customHeight="true" hidden="false" ht="15" outlineLevel="0" r="14">
      <c r="A14" s="40"/>
      <c r="B14" s="40"/>
      <c r="C14" s="40"/>
      <c r="D14" s="40"/>
      <c r="E14" s="40"/>
      <c r="F14" s="40"/>
      <c r="G14" s="40"/>
      <c r="H14" s="40"/>
      <c r="I14" s="41"/>
      <c r="J14" s="41"/>
      <c r="K14" s="41"/>
      <c r="L14" s="41"/>
      <c r="M14" s="41"/>
      <c r="AA14" s="52"/>
      <c r="AB14" s="53"/>
      <c r="AC14" s="54"/>
      <c r="AD14" s="55"/>
    </row>
    <row collapsed="false" customFormat="false" customHeight="true" hidden="false" ht="15" outlineLevel="0" r="15">
      <c r="A15" s="59" t="s">
        <v>158</v>
      </c>
      <c r="B15" s="10" t="s">
        <v>159</v>
      </c>
      <c r="C15" s="10" t="s">
        <v>160</v>
      </c>
      <c r="D15" s="10" t="s">
        <v>161</v>
      </c>
      <c r="E15" s="10" t="s">
        <v>162</v>
      </c>
      <c r="F15" s="10" t="s">
        <v>163</v>
      </c>
      <c r="G15" s="10" t="s">
        <v>164</v>
      </c>
      <c r="H15" s="10" t="s">
        <v>165</v>
      </c>
      <c r="I15" s="0" t="s">
        <v>166</v>
      </c>
      <c r="J15" s="0" t="s">
        <v>167</v>
      </c>
      <c r="K15" s="0" t="s">
        <v>168</v>
      </c>
      <c r="L15" s="0" t="n">
        <v>1</v>
      </c>
      <c r="M15" s="0" t="n">
        <v>2</v>
      </c>
      <c r="N15" s="0" t="n">
        <v>3</v>
      </c>
      <c r="O15" s="0" t="n">
        <v>4</v>
      </c>
      <c r="P15" s="0" t="n">
        <v>5</v>
      </c>
      <c r="Q15" s="0" t="n">
        <v>6</v>
      </c>
      <c r="AA15" s="52"/>
      <c r="AB15" s="53"/>
      <c r="AC15" s="54"/>
      <c r="AD15" s="55"/>
      <c r="AE15" s="55"/>
    </row>
    <row collapsed="false" customFormat="false" customHeight="true" hidden="false" ht="15" outlineLevel="0" r="16">
      <c r="A16" s="45" t="s">
        <v>194</v>
      </c>
      <c r="B16" s="46" t="n">
        <f aca="false">C16+D16+E16+F16</f>
        <v>29</v>
      </c>
      <c r="C16" s="46" t="n">
        <v>29</v>
      </c>
      <c r="D16" s="46" t="n">
        <v>0</v>
      </c>
      <c r="E16" s="46" t="n">
        <v>0</v>
      </c>
      <c r="F16" s="46" t="n">
        <v>0</v>
      </c>
      <c r="G16" s="46" t="n">
        <f aca="false">C16+C16+E16+F16</f>
        <v>58</v>
      </c>
      <c r="H16" s="46" t="n">
        <f aca="false">G16/2/B16</f>
        <v>1</v>
      </c>
      <c r="I16" s="48" t="n">
        <f aca="false">29-B16</f>
        <v>0</v>
      </c>
      <c r="J16" s="48" t="n">
        <f aca="false">2*I16+G16</f>
        <v>58</v>
      </c>
      <c r="K16" s="48" t="n">
        <f aca="false">G16</f>
        <v>58</v>
      </c>
      <c r="L16" s="50"/>
      <c r="M16" s="50" t="s">
        <v>170</v>
      </c>
      <c r="N16" s="50" t="s">
        <v>170</v>
      </c>
      <c r="O16" s="50" t="s">
        <v>170</v>
      </c>
      <c r="P16" s="50" t="s">
        <v>170</v>
      </c>
      <c r="Q16" s="50" t="s">
        <v>170</v>
      </c>
      <c r="AA16" s="52"/>
      <c r="AB16" s="53"/>
      <c r="AC16" s="54"/>
      <c r="AD16" s="55"/>
      <c r="AE16" s="55"/>
    </row>
    <row collapsed="false" customFormat="false" customHeight="true" hidden="false" ht="15" outlineLevel="0" r="17">
      <c r="A17" s="45" t="s">
        <v>13</v>
      </c>
      <c r="B17" s="46" t="n">
        <f aca="false">C17+D17+E17+F17</f>
        <v>29</v>
      </c>
      <c r="C17" s="46" t="n">
        <v>21</v>
      </c>
      <c r="D17" s="46" t="n">
        <v>6</v>
      </c>
      <c r="E17" s="46" t="n">
        <v>2</v>
      </c>
      <c r="F17" s="46" t="n">
        <v>0</v>
      </c>
      <c r="G17" s="46" t="n">
        <f aca="false">C17+C17+E17+F17</f>
        <v>44</v>
      </c>
      <c r="H17" s="46" t="n">
        <f aca="false">G17/2/B17</f>
        <v>0.758620689655172</v>
      </c>
      <c r="I17" s="48" t="n">
        <f aca="false">29-B17</f>
        <v>0</v>
      </c>
      <c r="J17" s="48" t="n">
        <f aca="false">2*I17+G17</f>
        <v>44</v>
      </c>
      <c r="K17" s="48" t="n">
        <f aca="false">G17</f>
        <v>44</v>
      </c>
      <c r="L17" s="50" t="s">
        <v>170</v>
      </c>
      <c r="M17" s="50"/>
      <c r="N17" s="50" t="s">
        <v>170</v>
      </c>
      <c r="O17" s="50" t="s">
        <v>170</v>
      </c>
      <c r="P17" s="50" t="s">
        <v>170</v>
      </c>
      <c r="Q17" s="50" t="s">
        <v>170</v>
      </c>
      <c r="AA17" s="52"/>
      <c r="AB17" s="53"/>
      <c r="AC17" s="54"/>
      <c r="AD17" s="55"/>
      <c r="AE17" s="55"/>
    </row>
    <row collapsed="false" customFormat="false" customHeight="true" hidden="false" ht="15" outlineLevel="0" r="18">
      <c r="A18" s="45" t="s">
        <v>20</v>
      </c>
      <c r="B18" s="46" t="n">
        <f aca="false">C18+D18+E18+F18</f>
        <v>29</v>
      </c>
      <c r="C18" s="46" t="n">
        <v>19</v>
      </c>
      <c r="D18" s="46" t="n">
        <v>8</v>
      </c>
      <c r="E18" s="46" t="n">
        <v>1</v>
      </c>
      <c r="F18" s="46" t="n">
        <v>1</v>
      </c>
      <c r="G18" s="46" t="n">
        <f aca="false">C18+C18+E18+F18</f>
        <v>40</v>
      </c>
      <c r="H18" s="46" t="n">
        <f aca="false">G18/2/B18</f>
        <v>0.689655172413793</v>
      </c>
      <c r="I18" s="48" t="n">
        <f aca="false">29-B18</f>
        <v>0</v>
      </c>
      <c r="J18" s="48" t="n">
        <f aca="false">2*I18+G18</f>
        <v>40</v>
      </c>
      <c r="K18" s="48" t="n">
        <f aca="false">G18</f>
        <v>40</v>
      </c>
      <c r="L18" s="50" t="s">
        <v>170</v>
      </c>
      <c r="M18" s="50" t="s">
        <v>170</v>
      </c>
      <c r="N18" s="50" t="n">
        <v>0</v>
      </c>
      <c r="O18" s="50" t="s">
        <v>170</v>
      </c>
      <c r="P18" s="50" t="s">
        <v>170</v>
      </c>
      <c r="Q18" s="50" t="s">
        <v>170</v>
      </c>
      <c r="AA18" s="52"/>
      <c r="AB18" s="53"/>
      <c r="AC18" s="54"/>
      <c r="AD18" s="55"/>
      <c r="AE18" s="55"/>
    </row>
    <row collapsed="false" customFormat="false" customHeight="true" hidden="false" ht="15" outlineLevel="0" r="19">
      <c r="A19" s="45" t="s">
        <v>195</v>
      </c>
      <c r="B19" s="46" t="n">
        <f aca="false">C19+D19+E19+F19</f>
        <v>29</v>
      </c>
      <c r="C19" s="46" t="n">
        <v>19</v>
      </c>
      <c r="D19" s="46" t="n">
        <v>9</v>
      </c>
      <c r="E19" s="46" t="n">
        <v>0</v>
      </c>
      <c r="F19" s="46" t="n">
        <v>1</v>
      </c>
      <c r="G19" s="46" t="n">
        <f aca="false">C19+C19+E19+F19</f>
        <v>39</v>
      </c>
      <c r="H19" s="46" t="n">
        <f aca="false">G19/2/B19</f>
        <v>0.672413793103448</v>
      </c>
      <c r="I19" s="48" t="n">
        <f aca="false">29-B19</f>
        <v>0</v>
      </c>
      <c r="J19" s="48" t="n">
        <f aca="false">2*I19+G19</f>
        <v>39</v>
      </c>
      <c r="K19" s="48" t="n">
        <f aca="false">G19</f>
        <v>39</v>
      </c>
      <c r="L19" s="50" t="s">
        <v>170</v>
      </c>
      <c r="M19" s="50" t="s">
        <v>170</v>
      </c>
      <c r="N19" s="50" t="s">
        <v>170</v>
      </c>
      <c r="O19" s="50" t="n">
        <v>0</v>
      </c>
      <c r="P19" s="50" t="s">
        <v>170</v>
      </c>
      <c r="Q19" s="50" t="s">
        <v>170</v>
      </c>
      <c r="AA19" s="52"/>
      <c r="AB19" s="53"/>
      <c r="AC19" s="54"/>
      <c r="AD19" s="55"/>
      <c r="AE19" s="55"/>
    </row>
    <row collapsed="false" customFormat="false" customHeight="true" hidden="false" ht="15" outlineLevel="0" r="20">
      <c r="A20" s="45" t="s">
        <v>173</v>
      </c>
      <c r="B20" s="46" t="n">
        <f aca="false">C20+D20+E20+F20</f>
        <v>28</v>
      </c>
      <c r="C20" s="46" t="n">
        <v>7</v>
      </c>
      <c r="D20" s="46" t="n">
        <v>19</v>
      </c>
      <c r="E20" s="46" t="n">
        <v>2</v>
      </c>
      <c r="F20" s="46" t="n">
        <v>0</v>
      </c>
      <c r="G20" s="46" t="n">
        <f aca="false">C20+C20+E20+F20</f>
        <v>16</v>
      </c>
      <c r="H20" s="46" t="n">
        <f aca="false">G20/2/B20</f>
        <v>0.285714285714286</v>
      </c>
      <c r="I20" s="48" t="n">
        <f aca="false">29-B20</f>
        <v>1</v>
      </c>
      <c r="J20" s="48" t="n">
        <f aca="false">2*I20+G20</f>
        <v>18</v>
      </c>
      <c r="K20" s="48" t="n">
        <f aca="false">G20</f>
        <v>16</v>
      </c>
      <c r="L20" s="50" t="s">
        <v>170</v>
      </c>
      <c r="M20" s="50" t="s">
        <v>170</v>
      </c>
      <c r="N20" s="50" t="s">
        <v>170</v>
      </c>
      <c r="O20" s="50" t="s">
        <v>170</v>
      </c>
      <c r="P20" s="50" t="n">
        <v>0</v>
      </c>
      <c r="Q20" s="50" t="s">
        <v>170</v>
      </c>
    </row>
    <row collapsed="false" customFormat="false" customHeight="true" hidden="false" ht="15" outlineLevel="0" r="21">
      <c r="A21" s="45" t="s">
        <v>181</v>
      </c>
      <c r="B21" s="46" t="n">
        <f aca="false">C21+D21+E21+F21</f>
        <v>28</v>
      </c>
      <c r="C21" s="46" t="n">
        <v>2</v>
      </c>
      <c r="D21" s="46" t="n">
        <v>25</v>
      </c>
      <c r="E21" s="46" t="n">
        <v>0</v>
      </c>
      <c r="F21" s="46" t="n">
        <v>1</v>
      </c>
      <c r="G21" s="46" t="n">
        <f aca="false">C21+C21+E21+F21</f>
        <v>5</v>
      </c>
      <c r="H21" s="46" t="n">
        <f aca="false">G21/2/B21</f>
        <v>0.0892857142857143</v>
      </c>
      <c r="I21" s="48" t="n">
        <f aca="false">29-B21</f>
        <v>1</v>
      </c>
      <c r="J21" s="48" t="n">
        <f aca="false">2*I21+G21</f>
        <v>7</v>
      </c>
      <c r="K21" s="48" t="n">
        <f aca="false">G21</f>
        <v>5</v>
      </c>
      <c r="L21" s="50" t="s">
        <v>170</v>
      </c>
      <c r="M21" s="50" t="s">
        <v>170</v>
      </c>
      <c r="N21" s="50" t="s">
        <v>170</v>
      </c>
      <c r="O21" s="50" t="s">
        <v>170</v>
      </c>
      <c r="P21" s="50" t="s">
        <v>170</v>
      </c>
      <c r="Q21" s="50" t="n">
        <v>0</v>
      </c>
    </row>
    <row collapsed="false" customFormat="false" customHeight="true" hidden="false" ht="15" outlineLevel="0" r="22">
      <c r="H22" s="46"/>
      <c r="AA22" s="52"/>
      <c r="AB22" s="53"/>
      <c r="AC22" s="54"/>
      <c r="AD22" s="55"/>
      <c r="AE22" s="55"/>
    </row>
    <row collapsed="false" customFormat="false" customHeight="true" hidden="false" ht="15" outlineLevel="0" r="23">
      <c r="AA23" s="52"/>
      <c r="AB23" s="53"/>
      <c r="AC23" s="54"/>
      <c r="AD23" s="55"/>
      <c r="AE23" s="55"/>
    </row>
    <row collapsed="false" customFormat="false" customHeight="true" hidden="false" ht="15" outlineLevel="0" r="24">
      <c r="I24" s="48" t="n">
        <f aca="false">SUM(I4:I21)/2</f>
        <v>1</v>
      </c>
      <c r="AA24" s="52"/>
      <c r="AB24" s="53"/>
      <c r="AC24" s="54"/>
      <c r="AD24" s="55"/>
      <c r="AE24" s="55"/>
    </row>
    <row collapsed="false" customFormat="false" customHeight="true" hidden="false" ht="15" outlineLevel="0" r="25">
      <c r="I25" s="48" t="n">
        <f aca="false">COUNTA(AA1:AA36)</f>
        <v>1</v>
      </c>
      <c r="AA25" s="52"/>
      <c r="AB25" s="53"/>
      <c r="AC25" s="54"/>
      <c r="AD25" s="55"/>
      <c r="AE25" s="55"/>
    </row>
    <row collapsed="false" customFormat="false" customHeight="true" hidden="false" ht="15" outlineLevel="0" r="26">
      <c r="AA26" s="52"/>
      <c r="AB26" s="53"/>
      <c r="AC26" s="54"/>
      <c r="AD26" s="55"/>
      <c r="AE26" s="55"/>
    </row>
    <row collapsed="false" customFormat="false" customHeight="true" hidden="false" ht="15" outlineLevel="0" r="27">
      <c r="AA27" s="52" t="s">
        <v>196</v>
      </c>
      <c r="AB27" s="53"/>
      <c r="AC27" s="54"/>
      <c r="AD27" s="55" t="s">
        <v>197</v>
      </c>
      <c r="AE27" s="55" t="s">
        <v>198</v>
      </c>
    </row>
    <row collapsed="false" customFormat="false" customHeight="true" hidden="false" ht="15" outlineLevel="0" r="28">
      <c r="AA28" s="52"/>
      <c r="AB28" s="53"/>
      <c r="AC28" s="54"/>
      <c r="AD28" s="55"/>
      <c r="AE28" s="55"/>
    </row>
    <row collapsed="false" customFormat="false" customHeight="true" hidden="false" ht="15" outlineLevel="0" r="29">
      <c r="AA29" s="52"/>
      <c r="AB29" s="53"/>
      <c r="AC29" s="54"/>
      <c r="AD29" s="55"/>
      <c r="AE29" s="55"/>
    </row>
    <row collapsed="false" customFormat="false" customHeight="true" hidden="false" ht="15" outlineLevel="0" r="30">
      <c r="AA30" s="52"/>
      <c r="AB30" s="53"/>
      <c r="AC30" s="54"/>
      <c r="AD30" s="55"/>
      <c r="AE30" s="55"/>
    </row>
    <row collapsed="false" customFormat="false" customHeight="true" hidden="false" ht="15" outlineLevel="0" r="31">
      <c r="AA31" s="52"/>
      <c r="AB31" s="53"/>
      <c r="AC31" s="54"/>
      <c r="AD31" s="55"/>
      <c r="AE31" s="55"/>
    </row>
  </sheetData>
  <mergeCells count="1">
    <mergeCell ref="T3:X9"/>
  </mergeCells>
  <conditionalFormatting sqref="L4:R10,L16:Q21">
    <cfRule dxfId="0" operator="equal" priority="1" type="cellIs">
      <formula>"x"</formula>
    </cfRule>
  </conditionalFormatting>
  <hyperlinks>
    <hyperlink display="GP" ref="B3" r:id="rId1"/>
    <hyperlink display="W" ref="C3" r:id="rId2"/>
    <hyperlink display="L" ref="D3" r:id="rId3"/>
    <hyperlink display="OTL" ref="E3" r:id="rId4"/>
    <hyperlink display="SOL" ref="F3" r:id="rId5"/>
    <hyperlink display="PTS" ref="G3" r:id="rId6"/>
    <hyperlink display="PCT" ref="H3" r:id="rId7"/>
    <hyperlink display="Junior Bruins" ref="A4" r:id="rId8"/>
    <hyperlink display="Syracuse Stars" ref="A5" r:id="rId9"/>
    <hyperlink display="New Hampshire Jr. Monarchs" ref="A6" r:id="rId10"/>
    <hyperlink display="South Shore Kings" ref="A7" r:id="rId11"/>
    <hyperlink display="Islanders Hockey Club" ref="A8" r:id="rId12"/>
    <hyperlink display="Rochester Junior Americans" ref="A9" r:id="rId13"/>
    <hyperlink display="Bay State Breakers" ref="A10" r:id="rId14"/>
    <hyperlink display="GP" ref="B15" r:id="rId15"/>
    <hyperlink display="W" ref="C15" r:id="rId16"/>
    <hyperlink display="L" ref="D15" r:id="rId17"/>
    <hyperlink display="OTL" ref="E15" r:id="rId18"/>
    <hyperlink display="SOL" ref="F15" r:id="rId19"/>
    <hyperlink display="PTS" ref="G15" r:id="rId20"/>
    <hyperlink display="PCT" ref="H15" r:id="rId21"/>
    <hyperlink display="Selects Academy SKS" ref="A16" r:id="rId22"/>
    <hyperlink display="Jersey Hitmen" ref="A17" r:id="rId23"/>
    <hyperlink display="P.A.L. Junior Islanders" ref="A18" r:id="rId24"/>
    <hyperlink display="Skipjacks Hockey Club" ref="A19" r:id="rId25"/>
    <hyperlink display="Connecticut Yankees" ref="A20" r:id="rId26"/>
    <hyperlink display="Springfield Pics" ref="A21" r:id="rId27"/>
  </hyperlink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I60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U11" activeCellId="0" pane="topLeft" sqref="U11"/>
    </sheetView>
  </sheetViews>
  <sheetFormatPr defaultRowHeight="15"/>
  <cols>
    <col collapsed="false" hidden="false" max="1" min="1" style="62" width="7"/>
    <col collapsed="false" hidden="false" max="2" min="2" style="38" width="26"/>
    <col collapsed="false" hidden="false" max="3" min="3" style="38" width="3.42914979757085"/>
    <col collapsed="false" hidden="false" max="4" min="4" style="38" width="23"/>
    <col collapsed="false" hidden="false" max="5" min="5" style="38" width="3.42914979757085"/>
    <col collapsed="false" hidden="false" max="7" min="6" style="38" width="3"/>
    <col collapsed="false" hidden="false" max="8" min="8" style="38" width="4.2834008097166"/>
    <col collapsed="false" hidden="false" max="9" min="9" style="36" width="4.2834008097166"/>
    <col collapsed="false" hidden="false" max="10" min="10" style="36" width="4.1417004048583"/>
    <col collapsed="false" hidden="false" max="11" min="11" style="36" width="6"/>
    <col collapsed="false" hidden="false" max="12" min="12" style="36" width="9.99595141700405"/>
    <col collapsed="false" hidden="false" max="13" min="13" style="36" width="4.71255060728745"/>
    <col collapsed="false" hidden="false" max="14" min="14" style="36" width="4.42914979757085"/>
    <col collapsed="false" hidden="false" max="20" min="15" style="36" width="2"/>
    <col collapsed="false" hidden="false" max="22" min="21" style="36" width="9.1417004048583"/>
    <col collapsed="false" hidden="false" max="23" min="23" style="36" width="23.4251012145749"/>
    <col collapsed="false" hidden="false" max="24" min="24" style="36" width="9.1417004048583"/>
    <col collapsed="false" hidden="false" max="25" min="25" style="36" width="15.8542510121457"/>
    <col collapsed="false" hidden="false" max="26" min="26" style="36" width="7.85425101214575"/>
    <col collapsed="false" hidden="false" max="27" min="27" style="62" width="5"/>
    <col collapsed="false" hidden="false" max="29" min="28" style="62" width="26"/>
    <col collapsed="false" hidden="false" max="30" min="30" style="62" width="11.1417004048583"/>
    <col collapsed="false" hidden="false" max="31" min="31" style="62" width="8.71255060728745"/>
    <col collapsed="false" hidden="false" max="32" min="32" style="62" width="15.5668016194332"/>
    <col collapsed="false" hidden="false" max="36" min="33" style="62" width="9.1417004048583"/>
    <col collapsed="false" hidden="false" max="1025" min="37" style="36" width="9.1417004048583"/>
  </cols>
  <sheetData>
    <row collapsed="false" customFormat="false" customHeight="true" hidden="false" ht="15.75" outlineLevel="0" r="1">
      <c r="B1" s="46" t="s">
        <v>199</v>
      </c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</row>
    <row collapsed="false" customFormat="false" customHeight="true" hidden="false" ht="23.25" outlineLevel="0" r="2">
      <c r="A2" s="62" t="s">
        <v>200</v>
      </c>
      <c r="B2" s="42" t="s">
        <v>158</v>
      </c>
      <c r="C2" s="46"/>
      <c r="D2" s="42" t="s">
        <v>158</v>
      </c>
      <c r="E2" s="10" t="s">
        <v>159</v>
      </c>
      <c r="F2" s="10" t="s">
        <v>160</v>
      </c>
      <c r="G2" s="10" t="s">
        <v>161</v>
      </c>
      <c r="H2" s="10" t="s">
        <v>162</v>
      </c>
      <c r="I2" s="10" t="s">
        <v>163</v>
      </c>
      <c r="J2" s="10" t="s">
        <v>164</v>
      </c>
      <c r="K2" s="10" t="s">
        <v>165</v>
      </c>
      <c r="L2" s="36" t="s">
        <v>166</v>
      </c>
      <c r="M2" s="36" t="s">
        <v>167</v>
      </c>
      <c r="N2" s="36" t="s">
        <v>168</v>
      </c>
      <c r="O2" s="36" t="n">
        <v>1</v>
      </c>
      <c r="P2" s="36" t="n">
        <v>2</v>
      </c>
      <c r="Q2" s="36" t="n">
        <v>3</v>
      </c>
      <c r="R2" s="36" t="n">
        <v>4</v>
      </c>
      <c r="V2" s="43" t="s">
        <v>201</v>
      </c>
      <c r="W2" s="43"/>
      <c r="X2" s="43"/>
      <c r="Y2" s="43"/>
      <c r="Z2" s="63"/>
      <c r="AA2" s="64"/>
      <c r="AB2" s="64"/>
      <c r="AC2" s="64"/>
      <c r="AD2" s="64"/>
      <c r="AE2" s="64"/>
      <c r="AF2" s="64"/>
    </row>
    <row collapsed="false" customFormat="false" customHeight="true" hidden="false" ht="15.75" outlineLevel="0" r="3">
      <c r="A3" s="65" t="n">
        <v>1</v>
      </c>
      <c r="B3" s="66" t="s">
        <v>202</v>
      </c>
      <c r="C3" s="46"/>
      <c r="D3" s="45" t="s">
        <v>51</v>
      </c>
      <c r="E3" s="46" t="n">
        <f aca="false">F3+G3+H3+I3</f>
        <v>39</v>
      </c>
      <c r="F3" s="46" t="n">
        <v>23</v>
      </c>
      <c r="G3" s="46" t="n">
        <v>11</v>
      </c>
      <c r="H3" s="46" t="n">
        <v>2</v>
      </c>
      <c r="I3" s="46" t="n">
        <v>3</v>
      </c>
      <c r="J3" s="47" t="n">
        <f aca="false">F3+F3+H3+I3</f>
        <v>51</v>
      </c>
      <c r="K3" s="46" t="n">
        <v>0.661</v>
      </c>
      <c r="L3" s="36" t="n">
        <f aca="false">40-E3</f>
        <v>1</v>
      </c>
      <c r="M3" s="36" t="n">
        <f aca="false">2*L3+J3</f>
        <v>53</v>
      </c>
      <c r="N3" s="36" t="n">
        <f aca="false">J3</f>
        <v>51</v>
      </c>
      <c r="O3" s="67"/>
      <c r="P3" s="68" t="s">
        <v>170</v>
      </c>
      <c r="Q3" s="69" t="s">
        <v>170</v>
      </c>
      <c r="R3" s="70" t="s">
        <v>170</v>
      </c>
      <c r="V3" s="43"/>
      <c r="W3" s="43"/>
      <c r="X3" s="43"/>
      <c r="Y3" s="43"/>
      <c r="Z3" s="63"/>
      <c r="AA3" s="64"/>
      <c r="AB3" s="64"/>
      <c r="AC3" s="64"/>
      <c r="AD3" s="64"/>
      <c r="AE3" s="64"/>
      <c r="AF3" s="64"/>
    </row>
    <row collapsed="false" customFormat="false" customHeight="true" hidden="false" ht="15" outlineLevel="0" r="4">
      <c r="A4" s="71" t="n">
        <v>2</v>
      </c>
      <c r="B4" s="72" t="s">
        <v>54</v>
      </c>
      <c r="C4" s="46"/>
      <c r="D4" s="45" t="s">
        <v>188</v>
      </c>
      <c r="E4" s="46" t="n">
        <f aca="false">F4+G4+H4+I4</f>
        <v>40</v>
      </c>
      <c r="F4" s="46" t="n">
        <v>20</v>
      </c>
      <c r="G4" s="46" t="n">
        <v>17</v>
      </c>
      <c r="H4" s="46" t="n">
        <v>1</v>
      </c>
      <c r="I4" s="46" t="n">
        <v>2</v>
      </c>
      <c r="J4" s="47" t="n">
        <f aca="false">F4+F4+H4+I4</f>
        <v>43</v>
      </c>
      <c r="K4" s="46" t="n">
        <v>0.561</v>
      </c>
      <c r="L4" s="36" t="n">
        <f aca="false">40-E4</f>
        <v>0</v>
      </c>
      <c r="M4" s="36" t="n">
        <f aca="false">2*L4+J4</f>
        <v>43</v>
      </c>
      <c r="N4" s="36" t="n">
        <f aca="false">J4</f>
        <v>43</v>
      </c>
      <c r="O4" s="73" t="s">
        <v>170</v>
      </c>
      <c r="P4" s="74"/>
      <c r="Q4" s="75" t="s">
        <v>170</v>
      </c>
      <c r="R4" s="70" t="s">
        <v>170</v>
      </c>
      <c r="V4" s="43"/>
      <c r="W4" s="43"/>
      <c r="X4" s="43"/>
      <c r="Y4" s="43"/>
      <c r="Z4" s="63"/>
      <c r="AA4" s="64"/>
      <c r="AB4" s="64"/>
      <c r="AC4" s="64"/>
      <c r="AD4" s="64"/>
      <c r="AE4" s="64"/>
      <c r="AF4" s="64"/>
    </row>
    <row collapsed="false" customFormat="false" customHeight="true" hidden="false" ht="15" outlineLevel="0" r="5">
      <c r="A5" s="76" t="n">
        <v>3</v>
      </c>
      <c r="B5" s="72" t="s">
        <v>203</v>
      </c>
      <c r="C5" s="46"/>
      <c r="D5" s="45" t="s">
        <v>204</v>
      </c>
      <c r="E5" s="46" t="n">
        <f aca="false">F5+G5+H5+I5</f>
        <v>39</v>
      </c>
      <c r="F5" s="46" t="n">
        <v>16</v>
      </c>
      <c r="G5" s="46" t="n">
        <v>22</v>
      </c>
      <c r="H5" s="46" t="n">
        <v>0</v>
      </c>
      <c r="I5" s="46" t="n">
        <v>1</v>
      </c>
      <c r="J5" s="47" t="n">
        <f aca="false">F5+F5+H5+I5</f>
        <v>33</v>
      </c>
      <c r="K5" s="46" t="n">
        <v>0.359</v>
      </c>
      <c r="L5" s="36" t="n">
        <f aca="false">40-E5</f>
        <v>1</v>
      </c>
      <c r="M5" s="36" t="n">
        <f aca="false">2*L5+J5</f>
        <v>35</v>
      </c>
      <c r="N5" s="36" t="n">
        <f aca="false">J5</f>
        <v>33</v>
      </c>
      <c r="O5" s="77" t="s">
        <v>170</v>
      </c>
      <c r="P5" s="75" t="s">
        <v>170</v>
      </c>
      <c r="Q5" s="75" t="s">
        <v>205</v>
      </c>
      <c r="R5" s="78" t="s">
        <v>170</v>
      </c>
      <c r="V5" s="43"/>
      <c r="W5" s="43"/>
      <c r="X5" s="43"/>
      <c r="Y5" s="43"/>
      <c r="Z5" s="63"/>
      <c r="AA5" s="64"/>
      <c r="AB5" s="64"/>
      <c r="AC5" s="64"/>
      <c r="AD5" s="64"/>
      <c r="AE5" s="64"/>
      <c r="AF5" s="64"/>
    </row>
    <row collapsed="false" customFormat="false" customHeight="true" hidden="false" ht="15.75" outlineLevel="0" r="6">
      <c r="A6" s="79" t="n">
        <v>4</v>
      </c>
      <c r="B6" s="72" t="s">
        <v>56</v>
      </c>
      <c r="C6" s="46"/>
      <c r="D6" s="45" t="s">
        <v>189</v>
      </c>
      <c r="E6" s="46" t="n">
        <f aca="false">F6+G6+H6+I6</f>
        <v>39</v>
      </c>
      <c r="F6" s="46" t="n">
        <v>8</v>
      </c>
      <c r="G6" s="46" t="n">
        <v>27</v>
      </c>
      <c r="H6" s="46" t="n">
        <v>2</v>
      </c>
      <c r="I6" s="46" t="n">
        <v>2</v>
      </c>
      <c r="J6" s="47" t="n">
        <f aca="false">F6+F6+H6+I6</f>
        <v>20</v>
      </c>
      <c r="K6" s="46" t="n">
        <v>0.333</v>
      </c>
      <c r="L6" s="36" t="n">
        <f aca="false">40-E6</f>
        <v>1</v>
      </c>
      <c r="M6" s="36" t="n">
        <f aca="false">2*L6+J6</f>
        <v>22</v>
      </c>
      <c r="N6" s="36" t="n">
        <f aca="false">J6</f>
        <v>20</v>
      </c>
      <c r="O6" s="80" t="s">
        <v>170</v>
      </c>
      <c r="P6" s="80" t="s">
        <v>170</v>
      </c>
      <c r="Q6" s="81" t="s">
        <v>170</v>
      </c>
      <c r="R6" s="82"/>
      <c r="V6" s="43"/>
      <c r="W6" s="43"/>
      <c r="X6" s="43"/>
      <c r="Y6" s="43"/>
      <c r="Z6" s="63"/>
      <c r="AA6" s="64"/>
      <c r="AB6" s="64"/>
      <c r="AC6" s="64"/>
      <c r="AD6" s="64"/>
      <c r="AE6" s="64"/>
      <c r="AF6" s="64"/>
    </row>
    <row collapsed="false" customFormat="false" customHeight="true" hidden="false" ht="15" outlineLevel="0" r="7">
      <c r="A7" s="79" t="n">
        <v>5</v>
      </c>
      <c r="B7" s="72" t="s">
        <v>19</v>
      </c>
      <c r="C7" s="46"/>
      <c r="I7" s="38"/>
      <c r="J7" s="38"/>
      <c r="K7" s="38"/>
      <c r="V7" s="63"/>
      <c r="W7" s="63"/>
      <c r="X7" s="63"/>
      <c r="Y7" s="63"/>
      <c r="Z7" s="63"/>
      <c r="AA7" s="83" t="s">
        <v>206</v>
      </c>
      <c r="AB7" s="84" t="s">
        <v>16</v>
      </c>
      <c r="AC7" s="84" t="s">
        <v>207</v>
      </c>
      <c r="AD7" s="83" t="s">
        <v>208</v>
      </c>
      <c r="AE7" s="85" t="n">
        <v>0.354166666666667</v>
      </c>
      <c r="AF7" s="84" t="s">
        <v>209</v>
      </c>
      <c r="AG7" s="84"/>
      <c r="AH7" s="84"/>
      <c r="AI7" s="84"/>
    </row>
    <row collapsed="false" customFormat="false" customHeight="true" hidden="false" ht="15" outlineLevel="0" r="8">
      <c r="A8" s="76" t="n">
        <v>6</v>
      </c>
      <c r="B8" s="72" t="s">
        <v>13</v>
      </c>
      <c r="C8" s="46"/>
      <c r="D8" s="42" t="s">
        <v>158</v>
      </c>
      <c r="E8" s="10" t="s">
        <v>159</v>
      </c>
      <c r="F8" s="10" t="s">
        <v>160</v>
      </c>
      <c r="G8" s="10" t="s">
        <v>161</v>
      </c>
      <c r="H8" s="10" t="s">
        <v>162</v>
      </c>
      <c r="I8" s="10" t="s">
        <v>163</v>
      </c>
      <c r="J8" s="10" t="s">
        <v>164</v>
      </c>
      <c r="K8" s="10" t="s">
        <v>165</v>
      </c>
      <c r="L8" s="36" t="s">
        <v>166</v>
      </c>
      <c r="M8" s="36" t="s">
        <v>167</v>
      </c>
      <c r="N8" s="36" t="s">
        <v>168</v>
      </c>
      <c r="O8" s="36" t="n">
        <v>1</v>
      </c>
      <c r="P8" s="36" t="n">
        <v>2</v>
      </c>
      <c r="Q8" s="36" t="n">
        <v>3</v>
      </c>
    </row>
    <row collapsed="false" customFormat="false" customHeight="true" hidden="false" ht="15" outlineLevel="0" r="9">
      <c r="A9" s="71" t="n">
        <v>7</v>
      </c>
      <c r="B9" s="72" t="s">
        <v>210</v>
      </c>
      <c r="C9" s="46"/>
      <c r="D9" s="45" t="s">
        <v>82</v>
      </c>
      <c r="E9" s="46" t="n">
        <f aca="false">F9+G9+H9+I9</f>
        <v>39</v>
      </c>
      <c r="F9" s="46" t="n">
        <v>20</v>
      </c>
      <c r="G9" s="46" t="n">
        <v>16</v>
      </c>
      <c r="H9" s="46" t="n">
        <v>3</v>
      </c>
      <c r="I9" s="46" t="n">
        <v>0</v>
      </c>
      <c r="J9" s="47" t="n">
        <f aca="false">F9+F9+H9+I9</f>
        <v>43</v>
      </c>
      <c r="K9" s="46" t="n">
        <v>0.581</v>
      </c>
      <c r="L9" s="36" t="n">
        <f aca="false">40-E9</f>
        <v>1</v>
      </c>
      <c r="M9" s="36" t="n">
        <f aca="false">2*L9+J9</f>
        <v>45</v>
      </c>
      <c r="N9" s="36" t="n">
        <f aca="false">J9</f>
        <v>43</v>
      </c>
      <c r="O9" s="86"/>
      <c r="P9" s="86" t="s">
        <v>170</v>
      </c>
      <c r="Q9" s="86" t="s">
        <v>170</v>
      </c>
    </row>
    <row collapsed="false" customFormat="false" customHeight="true" hidden="false" ht="15" outlineLevel="0" r="10">
      <c r="A10" s="65" t="n">
        <v>8</v>
      </c>
      <c r="B10" s="72" t="s">
        <v>211</v>
      </c>
      <c r="C10" s="46"/>
      <c r="D10" s="45" t="s">
        <v>38</v>
      </c>
      <c r="E10" s="46" t="n">
        <f aca="false">F10+G10+H10+I10</f>
        <v>39</v>
      </c>
      <c r="F10" s="46" t="n">
        <v>19</v>
      </c>
      <c r="G10" s="46" t="n">
        <v>18</v>
      </c>
      <c r="H10" s="46" t="n">
        <v>2</v>
      </c>
      <c r="I10" s="46" t="n">
        <v>0</v>
      </c>
      <c r="J10" s="47" t="n">
        <f aca="false">F10+F10+H10+I10</f>
        <v>40</v>
      </c>
      <c r="K10" s="46" t="n">
        <v>0.467</v>
      </c>
      <c r="L10" s="36" t="n">
        <f aca="false">40-E10</f>
        <v>1</v>
      </c>
      <c r="M10" s="36" t="n">
        <f aca="false">2*L10+J10</f>
        <v>42</v>
      </c>
      <c r="N10" s="36" t="n">
        <f aca="false">J10</f>
        <v>40</v>
      </c>
      <c r="O10" s="86" t="s">
        <v>170</v>
      </c>
      <c r="P10" s="86"/>
      <c r="Q10" s="86" t="s">
        <v>170</v>
      </c>
      <c r="AA10" s="83"/>
      <c r="AB10" s="84" t="s">
        <v>13</v>
      </c>
      <c r="AC10" s="84" t="s">
        <v>171</v>
      </c>
      <c r="AD10" s="83" t="s">
        <v>208</v>
      </c>
      <c r="AE10" s="85" t="n">
        <v>0.534722222222222</v>
      </c>
      <c r="AF10" s="84" t="s">
        <v>212</v>
      </c>
      <c r="AG10" s="84"/>
      <c r="AH10" s="84"/>
      <c r="AI10" s="84"/>
    </row>
    <row collapsed="false" customFormat="false" customHeight="true" hidden="false" ht="15" outlineLevel="0" r="11">
      <c r="A11" s="65" t="n">
        <v>9</v>
      </c>
      <c r="B11" s="72" t="s">
        <v>213</v>
      </c>
      <c r="C11" s="46"/>
      <c r="D11" s="45" t="s">
        <v>186</v>
      </c>
      <c r="E11" s="46" t="n">
        <f aca="false">F11+G11+H11+I11</f>
        <v>39</v>
      </c>
      <c r="F11" s="46" t="n">
        <v>16</v>
      </c>
      <c r="G11" s="46" t="n">
        <v>19</v>
      </c>
      <c r="H11" s="46" t="n">
        <v>3</v>
      </c>
      <c r="I11" s="46" t="n">
        <v>1</v>
      </c>
      <c r="J11" s="47" t="n">
        <f aca="false">F11+F11+H11+I11</f>
        <v>36</v>
      </c>
      <c r="K11" s="46" t="n">
        <v>0.431</v>
      </c>
      <c r="L11" s="36" t="n">
        <f aca="false">40-E11</f>
        <v>1</v>
      </c>
      <c r="M11" s="36" t="n">
        <f aca="false">2*L11+J11</f>
        <v>38</v>
      </c>
      <c r="N11" s="36" t="n">
        <f aca="false">J11</f>
        <v>36</v>
      </c>
      <c r="O11" s="86" t="s">
        <v>170</v>
      </c>
      <c r="P11" s="86" t="s">
        <v>170</v>
      </c>
      <c r="Q11" s="86"/>
    </row>
    <row collapsed="false" customFormat="false" customHeight="true" hidden="false" ht="15" outlineLevel="0" r="12">
      <c r="A12" s="71" t="n">
        <v>10</v>
      </c>
      <c r="B12" s="87" t="s">
        <v>214</v>
      </c>
      <c r="C12" s="46"/>
      <c r="D12" s="1"/>
      <c r="E12" s="1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W12" s="88"/>
      <c r="AA12" s="83"/>
      <c r="AB12" s="84"/>
      <c r="AC12" s="84"/>
      <c r="AD12" s="83"/>
      <c r="AE12" s="85"/>
      <c r="AF12" s="84"/>
      <c r="AG12" s="84"/>
      <c r="AH12" s="84"/>
      <c r="AI12" s="84"/>
    </row>
    <row collapsed="false" customFormat="false" customHeight="true" hidden="false" ht="15" outlineLevel="0" r="13">
      <c r="A13" s="76" t="n">
        <v>11</v>
      </c>
      <c r="B13" s="72" t="s">
        <v>215</v>
      </c>
      <c r="C13" s="46"/>
      <c r="D13" s="1"/>
      <c r="E13" s="1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W13" s="88"/>
      <c r="AA13" s="83"/>
      <c r="AB13" s="84" t="s">
        <v>182</v>
      </c>
      <c r="AC13" s="84" t="s">
        <v>181</v>
      </c>
      <c r="AD13" s="83" t="s">
        <v>208</v>
      </c>
      <c r="AE13" s="85" t="n">
        <v>0.75</v>
      </c>
      <c r="AF13" s="84" t="s">
        <v>216</v>
      </c>
      <c r="AG13" s="84"/>
      <c r="AH13" s="84"/>
      <c r="AI13" s="84"/>
    </row>
    <row collapsed="false" customFormat="false" customHeight="true" hidden="false" ht="15" outlineLevel="0" r="14">
      <c r="A14" s="79" t="n">
        <v>12</v>
      </c>
      <c r="B14" s="72" t="s">
        <v>217</v>
      </c>
      <c r="C14" s="46"/>
      <c r="D14" s="1"/>
      <c r="E14" s="1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W14" s="88"/>
      <c r="AA14" s="83"/>
      <c r="AB14" s="84"/>
      <c r="AC14" s="84"/>
      <c r="AD14" s="83"/>
      <c r="AE14" s="85"/>
      <c r="AF14" s="84"/>
      <c r="AG14" s="84"/>
      <c r="AH14" s="84"/>
      <c r="AI14" s="84"/>
    </row>
    <row collapsed="false" customFormat="false" customHeight="true" hidden="false" ht="15" outlineLevel="0" r="15">
      <c r="A15" s="79" t="n">
        <v>13</v>
      </c>
      <c r="B15" s="72" t="s">
        <v>218</v>
      </c>
      <c r="C15" s="46"/>
      <c r="D15" s="1"/>
      <c r="E15" s="1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W15" s="88"/>
      <c r="AA15" s="83"/>
      <c r="AB15" s="84" t="s">
        <v>20</v>
      </c>
      <c r="AC15" s="84" t="s">
        <v>219</v>
      </c>
      <c r="AD15" s="83" t="s">
        <v>208</v>
      </c>
      <c r="AE15" s="85" t="n">
        <v>0.833333333333333</v>
      </c>
      <c r="AF15" s="84" t="s">
        <v>220</v>
      </c>
      <c r="AG15" s="84"/>
      <c r="AH15" s="84"/>
      <c r="AI15" s="84"/>
    </row>
    <row collapsed="false" customFormat="false" customHeight="true" hidden="false" ht="15" outlineLevel="0" r="16">
      <c r="A16" s="65" t="n">
        <v>17</v>
      </c>
      <c r="B16" s="45" t="s">
        <v>181</v>
      </c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W16" s="88"/>
      <c r="AA16" s="83"/>
      <c r="AB16" s="84" t="s">
        <v>13</v>
      </c>
      <c r="AC16" s="84" t="s">
        <v>221</v>
      </c>
      <c r="AD16" s="83" t="s">
        <v>208</v>
      </c>
      <c r="AE16" s="85" t="n">
        <v>0.888888888888889</v>
      </c>
      <c r="AF16" s="84" t="s">
        <v>212</v>
      </c>
      <c r="AG16" s="84"/>
      <c r="AH16" s="84"/>
      <c r="AI16" s="84"/>
    </row>
    <row collapsed="false" customFormat="false" customHeight="true" hidden="false" ht="15" outlineLevel="0" r="17">
      <c r="A17" s="46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W17" s="88"/>
      <c r="AA17" s="83"/>
      <c r="AB17" s="84"/>
      <c r="AC17" s="84"/>
      <c r="AD17" s="83"/>
      <c r="AE17" s="85"/>
      <c r="AF17" s="84"/>
      <c r="AG17" s="84"/>
      <c r="AH17" s="84"/>
      <c r="AI17" s="84"/>
    </row>
    <row collapsed="false" customFormat="false" customHeight="true" hidden="false" ht="15" outlineLevel="0" r="18">
      <c r="A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W18" s="88"/>
      <c r="AA18" s="83"/>
      <c r="AB18" s="84"/>
      <c r="AC18" s="84"/>
      <c r="AD18" s="83"/>
      <c r="AE18" s="85"/>
      <c r="AF18" s="84"/>
      <c r="AG18" s="84"/>
      <c r="AH18" s="84"/>
      <c r="AI18" s="84"/>
    </row>
    <row collapsed="false" customFormat="false" customHeight="true" hidden="false" ht="15" outlineLevel="0" r="19">
      <c r="A19" s="46"/>
      <c r="B19" s="46"/>
      <c r="C19" s="40"/>
      <c r="D19" s="40"/>
      <c r="E19" s="40"/>
      <c r="F19" s="40"/>
      <c r="G19" s="40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W19" s="88"/>
      <c r="AA19" s="83"/>
      <c r="AB19" s="84" t="s">
        <v>189</v>
      </c>
      <c r="AC19" s="84" t="s">
        <v>38</v>
      </c>
      <c r="AD19" s="83" t="s">
        <v>222</v>
      </c>
      <c r="AE19" s="85" t="n">
        <v>0.305555555555555</v>
      </c>
      <c r="AF19" s="84" t="s">
        <v>223</v>
      </c>
      <c r="AG19" s="84"/>
      <c r="AH19" s="84"/>
      <c r="AI19" s="84"/>
    </row>
    <row collapsed="false" customFormat="false" customHeight="true" hidden="false" ht="15" outlineLevel="0" r="20">
      <c r="A20" s="40"/>
      <c r="B20" s="66" t="s">
        <v>51</v>
      </c>
      <c r="C20" s="88" t="n">
        <v>29.5245337906102</v>
      </c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W20" s="88"/>
      <c r="AA20" s="83"/>
      <c r="AB20" s="84" t="s">
        <v>207</v>
      </c>
      <c r="AC20" s="84" t="s">
        <v>172</v>
      </c>
      <c r="AD20" s="83" t="s">
        <v>222</v>
      </c>
      <c r="AE20" s="85" t="n">
        <v>0.333333333333333</v>
      </c>
      <c r="AF20" s="84" t="s">
        <v>212</v>
      </c>
      <c r="AG20" s="84"/>
      <c r="AH20" s="84"/>
      <c r="AI20" s="84"/>
    </row>
    <row collapsed="false" customFormat="false" customHeight="true" hidden="false" ht="15" outlineLevel="0" r="21">
      <c r="B21" s="66" t="s">
        <v>224</v>
      </c>
      <c r="C21" s="88" t="n">
        <v>26.4791875870986</v>
      </c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W21" s="88"/>
      <c r="AA21" s="83"/>
      <c r="AB21" s="84" t="s">
        <v>225</v>
      </c>
      <c r="AC21" s="84" t="s">
        <v>226</v>
      </c>
      <c r="AD21" s="83" t="s">
        <v>222</v>
      </c>
      <c r="AE21" s="85" t="n">
        <v>0.46875</v>
      </c>
      <c r="AF21" s="84" t="s">
        <v>227</v>
      </c>
      <c r="AG21" s="84"/>
      <c r="AH21" s="84"/>
      <c r="AI21" s="84"/>
    </row>
    <row collapsed="false" customFormat="false" customHeight="true" hidden="false" ht="15" outlineLevel="0" r="22">
      <c r="B22" s="66" t="s">
        <v>38</v>
      </c>
      <c r="C22" s="88" t="n">
        <v>25.7953686100449</v>
      </c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W22" s="88"/>
      <c r="AA22" s="83"/>
      <c r="AB22" s="84" t="s">
        <v>228</v>
      </c>
      <c r="AC22" s="84" t="s">
        <v>219</v>
      </c>
      <c r="AD22" s="83" t="s">
        <v>222</v>
      </c>
      <c r="AE22" s="85" t="n">
        <v>0.46875</v>
      </c>
      <c r="AF22" s="84" t="s">
        <v>220</v>
      </c>
      <c r="AG22" s="84"/>
      <c r="AH22" s="84"/>
      <c r="AI22" s="84"/>
    </row>
    <row collapsed="false" customFormat="false" customHeight="true" hidden="false" ht="15" outlineLevel="0" r="23">
      <c r="B23" s="72" t="s">
        <v>58</v>
      </c>
      <c r="C23" s="88" t="n">
        <v>22.8385425042278</v>
      </c>
      <c r="W23" s="88"/>
      <c r="AA23" s="83"/>
      <c r="AB23" s="84" t="s">
        <v>13</v>
      </c>
      <c r="AC23" s="84" t="s">
        <v>171</v>
      </c>
      <c r="AD23" s="83" t="s">
        <v>222</v>
      </c>
      <c r="AE23" s="85" t="n">
        <v>0.513888888888889</v>
      </c>
      <c r="AF23" s="84" t="s">
        <v>212</v>
      </c>
      <c r="AG23" s="84"/>
      <c r="AH23" s="84"/>
      <c r="AI23" s="84"/>
    </row>
    <row collapsed="false" customFormat="false" customHeight="true" hidden="false" ht="15" outlineLevel="0" r="24">
      <c r="B24" s="66" t="s">
        <v>83</v>
      </c>
      <c r="C24" s="88" t="n">
        <v>20.5445289346078</v>
      </c>
      <c r="W24" s="88"/>
      <c r="AA24" s="83"/>
      <c r="AB24" s="84" t="s">
        <v>229</v>
      </c>
      <c r="AC24" s="84" t="s">
        <v>16</v>
      </c>
      <c r="AD24" s="83" t="s">
        <v>222</v>
      </c>
      <c r="AE24" s="85" t="n">
        <v>0.520833333333333</v>
      </c>
      <c r="AF24" s="84" t="s">
        <v>230</v>
      </c>
      <c r="AG24" s="84"/>
      <c r="AH24" s="84"/>
      <c r="AI24" s="84"/>
    </row>
    <row collapsed="false" customFormat="false" customHeight="true" hidden="false" ht="15" outlineLevel="0" r="25">
      <c r="B25" s="66" t="s">
        <v>231</v>
      </c>
      <c r="C25" s="88" t="n">
        <v>20.0259764406464</v>
      </c>
      <c r="AA25" s="83"/>
      <c r="AB25" s="84" t="s">
        <v>182</v>
      </c>
      <c r="AC25" s="84" t="s">
        <v>181</v>
      </c>
      <c r="AD25" s="83" t="s">
        <v>222</v>
      </c>
      <c r="AE25" s="85" t="n">
        <v>0.520833333333333</v>
      </c>
      <c r="AF25" s="84" t="s">
        <v>216</v>
      </c>
      <c r="AG25" s="84"/>
      <c r="AH25" s="84"/>
      <c r="AI25" s="84"/>
    </row>
    <row collapsed="false" customFormat="false" customHeight="true" hidden="false" ht="15" outlineLevel="0" r="26">
      <c r="B26" s="66" t="s">
        <v>232</v>
      </c>
      <c r="C26" s="88" t="n">
        <v>15.3242091074996</v>
      </c>
      <c r="AA26" s="83"/>
      <c r="AB26" s="84" t="s">
        <v>51</v>
      </c>
      <c r="AC26" s="84" t="s">
        <v>186</v>
      </c>
      <c r="AD26" s="83" t="s">
        <v>222</v>
      </c>
      <c r="AE26" s="85" t="n">
        <v>0.583333333333333</v>
      </c>
      <c r="AF26" s="84" t="s">
        <v>223</v>
      </c>
      <c r="AG26" s="84"/>
      <c r="AH26" s="84"/>
      <c r="AI26" s="84"/>
    </row>
    <row collapsed="false" customFormat="false" customHeight="true" hidden="false" ht="15" outlineLevel="0" r="27">
      <c r="B27" s="72" t="s">
        <v>233</v>
      </c>
      <c r="C27" s="88" t="n">
        <v>6.13421319053614</v>
      </c>
      <c r="AA27" s="83"/>
      <c r="AB27" s="84" t="s">
        <v>82</v>
      </c>
      <c r="AC27" s="84" t="s">
        <v>189</v>
      </c>
      <c r="AD27" s="83" t="s">
        <v>222</v>
      </c>
      <c r="AE27" s="85" t="n">
        <v>0.597222222222222</v>
      </c>
      <c r="AF27" s="84" t="s">
        <v>223</v>
      </c>
      <c r="AG27" s="84"/>
      <c r="AH27" s="84"/>
      <c r="AI27" s="84"/>
    </row>
    <row collapsed="false" customFormat="false" customHeight="true" hidden="false" ht="15" outlineLevel="0" r="28">
      <c r="AA28" s="83"/>
      <c r="AB28" s="84" t="s">
        <v>221</v>
      </c>
      <c r="AC28" s="84" t="s">
        <v>172</v>
      </c>
      <c r="AD28" s="83" t="s">
        <v>222</v>
      </c>
      <c r="AE28" s="85" t="n">
        <v>0.701388888888889</v>
      </c>
      <c r="AF28" s="84" t="s">
        <v>230</v>
      </c>
      <c r="AG28" s="84"/>
      <c r="AH28" s="84"/>
      <c r="AI28" s="84"/>
    </row>
    <row collapsed="false" customFormat="false" customHeight="true" hidden="false" ht="15" outlineLevel="0" r="29">
      <c r="AA29" s="83"/>
      <c r="AB29" s="84" t="s">
        <v>188</v>
      </c>
      <c r="AC29" s="84" t="s">
        <v>38</v>
      </c>
      <c r="AD29" s="83" t="s">
        <v>222</v>
      </c>
      <c r="AE29" s="85" t="n">
        <v>0.743055555555555</v>
      </c>
      <c r="AF29" s="84" t="s">
        <v>223</v>
      </c>
      <c r="AG29" s="84"/>
      <c r="AH29" s="84"/>
      <c r="AI29" s="84"/>
    </row>
    <row collapsed="false" customFormat="false" customHeight="true" hidden="false" ht="15" outlineLevel="0" r="30">
      <c r="X30" s="1"/>
      <c r="AA30" s="83"/>
      <c r="AB30" s="84" t="s">
        <v>229</v>
      </c>
      <c r="AC30" s="84" t="s">
        <v>171</v>
      </c>
      <c r="AD30" s="83" t="s">
        <v>222</v>
      </c>
      <c r="AE30" s="85" t="n">
        <v>0.784722222222222</v>
      </c>
      <c r="AF30" s="84" t="s">
        <v>212</v>
      </c>
      <c r="AG30" s="84"/>
      <c r="AH30" s="84"/>
      <c r="AI30" s="84"/>
    </row>
    <row collapsed="false" customFormat="false" customHeight="true" hidden="false" ht="15" outlineLevel="0" r="31">
      <c r="X31" s="1"/>
      <c r="AA31" s="83"/>
      <c r="AB31" s="83"/>
      <c r="AC31" s="83"/>
      <c r="AD31" s="83"/>
      <c r="AE31" s="83"/>
      <c r="AF31" s="83"/>
      <c r="AG31" s="84"/>
      <c r="AH31" s="84"/>
      <c r="AI31" s="84"/>
    </row>
    <row collapsed="false" customFormat="false" customHeight="true" hidden="false" ht="15" outlineLevel="0" r="32">
      <c r="I32" s="36" t="n">
        <f aca="false">SUM(L2:L11)/2</f>
        <v>3</v>
      </c>
      <c r="X32" s="1"/>
      <c r="AA32" s="83"/>
      <c r="AB32" s="84" t="s">
        <v>186</v>
      </c>
      <c r="AC32" s="84" t="s">
        <v>204</v>
      </c>
      <c r="AD32" s="83" t="s">
        <v>234</v>
      </c>
      <c r="AE32" s="85" t="n">
        <v>0.364583333333333</v>
      </c>
      <c r="AF32" s="84" t="s">
        <v>223</v>
      </c>
      <c r="AG32" s="84"/>
      <c r="AH32" s="84"/>
      <c r="AI32" s="84"/>
    </row>
    <row collapsed="false" customFormat="false" customHeight="true" hidden="false" ht="15" outlineLevel="0" r="33">
      <c r="I33" s="36" t="n">
        <f aca="false">COUNTA(AB1:AB60)</f>
        <v>46</v>
      </c>
      <c r="V33" s="72" t="s">
        <v>235</v>
      </c>
      <c r="W33" s="88" t="n">
        <v>4.37769990301664</v>
      </c>
      <c r="AA33" s="83"/>
      <c r="AB33" s="84" t="s">
        <v>229</v>
      </c>
      <c r="AC33" s="84" t="s">
        <v>172</v>
      </c>
      <c r="AD33" s="83" t="s">
        <v>234</v>
      </c>
      <c r="AE33" s="85" t="n">
        <v>0.430555555555556</v>
      </c>
      <c r="AF33" s="84" t="s">
        <v>209</v>
      </c>
      <c r="AG33" s="84"/>
      <c r="AH33" s="84"/>
      <c r="AI33" s="84"/>
    </row>
    <row collapsed="false" customFormat="false" customHeight="true" hidden="false" ht="15" outlineLevel="0" r="34">
      <c r="V34" s="72" t="s">
        <v>219</v>
      </c>
      <c r="W34" s="88" t="n">
        <v>2.41510284963337</v>
      </c>
      <c r="AA34" s="83"/>
      <c r="AB34" s="84" t="s">
        <v>51</v>
      </c>
      <c r="AC34" s="84" t="s">
        <v>82</v>
      </c>
      <c r="AD34" s="83" t="s">
        <v>234</v>
      </c>
      <c r="AE34" s="85" t="n">
        <v>0.4375</v>
      </c>
      <c r="AF34" s="84" t="s">
        <v>223</v>
      </c>
      <c r="AG34" s="84"/>
      <c r="AH34" s="84"/>
      <c r="AI34" s="84"/>
    </row>
    <row collapsed="false" customFormat="false" customHeight="true" hidden="false" ht="15" outlineLevel="0" r="35">
      <c r="E35" s="52"/>
      <c r="F35" s="53"/>
      <c r="G35" s="54"/>
      <c r="H35" s="55"/>
      <c r="I35" s="55"/>
      <c r="V35" s="72" t="s">
        <v>236</v>
      </c>
      <c r="W35" s="88" t="n">
        <v>1.84023618964052</v>
      </c>
      <c r="AA35" s="83"/>
      <c r="AB35" s="84" t="s">
        <v>221</v>
      </c>
      <c r="AC35" s="84" t="s">
        <v>16</v>
      </c>
      <c r="AD35" s="83" t="s">
        <v>234</v>
      </c>
      <c r="AE35" s="85" t="n">
        <v>0.444444444444444</v>
      </c>
      <c r="AF35" s="84" t="s">
        <v>230</v>
      </c>
      <c r="AG35" s="84"/>
      <c r="AH35" s="84"/>
      <c r="AI35" s="84"/>
    </row>
    <row collapsed="false" customFormat="false" customHeight="true" hidden="false" ht="15" outlineLevel="0" r="36">
      <c r="E36" s="52"/>
      <c r="F36" s="53"/>
      <c r="G36" s="54"/>
      <c r="H36" s="55"/>
      <c r="I36" s="55"/>
      <c r="AA36" s="83"/>
      <c r="AB36" s="84" t="s">
        <v>16</v>
      </c>
      <c r="AC36" s="84" t="s">
        <v>181</v>
      </c>
      <c r="AD36" s="83" t="s">
        <v>237</v>
      </c>
      <c r="AE36" s="85" t="n">
        <v>0.854166666666667</v>
      </c>
      <c r="AF36" s="84" t="s">
        <v>216</v>
      </c>
      <c r="AG36" s="84"/>
      <c r="AH36" s="84"/>
      <c r="AI36" s="84"/>
    </row>
    <row collapsed="false" customFormat="false" customHeight="true" hidden="false" ht="15" outlineLevel="0" r="37">
      <c r="E37" s="52"/>
      <c r="F37" s="53"/>
      <c r="G37" s="54"/>
      <c r="H37" s="55"/>
      <c r="I37" s="55"/>
      <c r="AA37" s="83"/>
      <c r="AB37" s="84" t="s">
        <v>172</v>
      </c>
      <c r="AC37" s="84" t="s">
        <v>16</v>
      </c>
      <c r="AD37" s="83" t="s">
        <v>238</v>
      </c>
      <c r="AE37" s="85" t="n">
        <v>0.5</v>
      </c>
      <c r="AF37" s="84" t="s">
        <v>239</v>
      </c>
      <c r="AG37" s="84"/>
      <c r="AH37" s="84"/>
      <c r="AI37" s="84"/>
    </row>
    <row collapsed="false" customFormat="false" customHeight="true" hidden="false" ht="15" outlineLevel="0" r="38">
      <c r="E38" s="52"/>
      <c r="F38" s="53"/>
      <c r="G38" s="54"/>
      <c r="H38" s="55"/>
      <c r="I38" s="55"/>
      <c r="AA38" s="83"/>
      <c r="AB38" s="84" t="s">
        <v>171</v>
      </c>
      <c r="AC38" s="84" t="s">
        <v>16</v>
      </c>
      <c r="AD38" s="83" t="s">
        <v>240</v>
      </c>
      <c r="AE38" s="85" t="n">
        <v>0.645833333333333</v>
      </c>
      <c r="AF38" s="84" t="s">
        <v>241</v>
      </c>
      <c r="AG38" s="84"/>
      <c r="AH38" s="84"/>
      <c r="AI38" s="84"/>
    </row>
    <row collapsed="false" customFormat="false" customHeight="true" hidden="false" ht="15" outlineLevel="0" r="39">
      <c r="E39" s="52"/>
      <c r="F39" s="53"/>
      <c r="G39" s="54"/>
      <c r="H39" s="55"/>
      <c r="I39" s="55"/>
      <c r="AA39" s="83"/>
      <c r="AB39" s="84" t="s">
        <v>180</v>
      </c>
      <c r="AC39" s="84" t="s">
        <v>182</v>
      </c>
      <c r="AD39" s="83" t="s">
        <v>240</v>
      </c>
      <c r="AE39" s="85" t="n">
        <v>0.840277777777778</v>
      </c>
      <c r="AF39" s="84" t="s">
        <v>242</v>
      </c>
      <c r="AG39" s="84"/>
      <c r="AH39" s="84"/>
      <c r="AI39" s="84"/>
    </row>
    <row collapsed="false" customFormat="false" customHeight="true" hidden="false" ht="15" outlineLevel="0" r="40">
      <c r="E40" s="52"/>
      <c r="F40" s="53"/>
      <c r="G40" s="54"/>
      <c r="H40" s="55"/>
      <c r="I40" s="55"/>
      <c r="AA40" s="83"/>
      <c r="AB40" s="84" t="s">
        <v>10</v>
      </c>
      <c r="AC40" s="84" t="s">
        <v>180</v>
      </c>
      <c r="AD40" s="83" t="s">
        <v>243</v>
      </c>
      <c r="AE40" s="85" t="n">
        <v>0.75</v>
      </c>
      <c r="AF40" s="84" t="s">
        <v>244</v>
      </c>
      <c r="AG40" s="84"/>
      <c r="AH40" s="84"/>
      <c r="AI40" s="84"/>
    </row>
    <row collapsed="false" customFormat="false" customHeight="true" hidden="false" ht="15" outlineLevel="0" r="41">
      <c r="E41" s="52"/>
      <c r="F41" s="53"/>
      <c r="G41" s="54"/>
      <c r="H41" s="55"/>
      <c r="I41" s="55"/>
      <c r="AA41" s="83"/>
      <c r="AB41" s="84" t="s">
        <v>219</v>
      </c>
      <c r="AC41" s="84" t="s">
        <v>20</v>
      </c>
      <c r="AD41" s="83" t="s">
        <v>243</v>
      </c>
      <c r="AE41" s="85" t="n">
        <v>0.760416666666667</v>
      </c>
      <c r="AF41" s="84" t="s">
        <v>245</v>
      </c>
      <c r="AG41" s="84"/>
      <c r="AH41" s="84"/>
      <c r="AI41" s="84"/>
    </row>
    <row collapsed="false" customFormat="false" customHeight="true" hidden="false" ht="15" outlineLevel="0" r="42">
      <c r="E42" s="52"/>
      <c r="F42" s="53"/>
      <c r="G42" s="54"/>
      <c r="H42" s="55"/>
      <c r="I42" s="55"/>
      <c r="AA42" s="83"/>
      <c r="AB42" s="84" t="s">
        <v>207</v>
      </c>
      <c r="AC42" s="84" t="s">
        <v>228</v>
      </c>
      <c r="AD42" s="83" t="s">
        <v>243</v>
      </c>
      <c r="AE42" s="85" t="n">
        <v>0.8125</v>
      </c>
      <c r="AF42" s="84" t="s">
        <v>246</v>
      </c>
      <c r="AG42" s="84"/>
      <c r="AH42" s="84"/>
      <c r="AI42" s="84"/>
    </row>
    <row collapsed="false" customFormat="false" customHeight="true" hidden="false" ht="15" outlineLevel="0" r="43">
      <c r="AA43" s="83"/>
      <c r="AB43" s="84" t="s">
        <v>171</v>
      </c>
      <c r="AC43" s="84" t="s">
        <v>172</v>
      </c>
      <c r="AD43" s="83" t="s">
        <v>243</v>
      </c>
      <c r="AE43" s="85" t="n">
        <v>0.822916666666667</v>
      </c>
      <c r="AF43" s="84" t="s">
        <v>247</v>
      </c>
      <c r="AG43" s="84"/>
      <c r="AH43" s="84"/>
      <c r="AI43" s="84"/>
    </row>
    <row collapsed="false" customFormat="false" customHeight="true" hidden="false" ht="15" outlineLevel="0" r="44">
      <c r="AA44" s="83"/>
      <c r="AB44" s="84" t="s">
        <v>226</v>
      </c>
      <c r="AC44" s="84" t="s">
        <v>248</v>
      </c>
      <c r="AD44" s="83" t="s">
        <v>243</v>
      </c>
      <c r="AE44" s="85" t="n">
        <v>0.833333333333333</v>
      </c>
      <c r="AF44" s="84" t="s">
        <v>236</v>
      </c>
      <c r="AG44" s="84"/>
      <c r="AH44" s="84"/>
      <c r="AI44" s="84"/>
    </row>
    <row collapsed="false" customFormat="false" customHeight="true" hidden="false" ht="15" outlineLevel="0" r="45">
      <c r="AA45" s="83"/>
      <c r="AB45" s="84" t="s">
        <v>10</v>
      </c>
      <c r="AC45" s="84" t="s">
        <v>180</v>
      </c>
      <c r="AD45" s="83" t="s">
        <v>249</v>
      </c>
      <c r="AE45" s="85" t="n">
        <v>0.395833333333333</v>
      </c>
      <c r="AF45" s="84" t="s">
        <v>244</v>
      </c>
      <c r="AG45" s="84"/>
      <c r="AH45" s="84"/>
      <c r="AI45" s="84"/>
    </row>
    <row collapsed="false" customFormat="false" customHeight="true" hidden="false" ht="15" outlineLevel="0" r="46">
      <c r="AA46" s="83"/>
      <c r="AB46" s="84" t="s">
        <v>13</v>
      </c>
      <c r="AC46" s="84" t="s">
        <v>20</v>
      </c>
      <c r="AD46" s="83" t="s">
        <v>249</v>
      </c>
      <c r="AE46" s="85" t="n">
        <v>0.447916666666667</v>
      </c>
      <c r="AF46" s="84" t="s">
        <v>245</v>
      </c>
      <c r="AG46" s="84"/>
      <c r="AH46" s="84"/>
      <c r="AI46" s="84"/>
    </row>
    <row collapsed="false" customFormat="false" customHeight="true" hidden="false" ht="15" outlineLevel="0" r="47">
      <c r="AA47" s="83"/>
      <c r="AB47" s="84" t="s">
        <v>226</v>
      </c>
      <c r="AC47" s="84" t="s">
        <v>248</v>
      </c>
      <c r="AD47" s="83" t="s">
        <v>249</v>
      </c>
      <c r="AE47" s="85" t="n">
        <v>0.458333333333333</v>
      </c>
      <c r="AF47" s="84" t="s">
        <v>236</v>
      </c>
      <c r="AG47" s="84"/>
      <c r="AH47" s="84"/>
      <c r="AI47" s="84"/>
    </row>
    <row collapsed="false" customFormat="false" customHeight="true" hidden="false" ht="15" outlineLevel="0" r="48">
      <c r="AA48" s="83"/>
      <c r="AB48" s="84" t="s">
        <v>207</v>
      </c>
      <c r="AC48" s="84" t="s">
        <v>219</v>
      </c>
      <c r="AD48" s="83" t="s">
        <v>249</v>
      </c>
      <c r="AE48" s="85" t="n">
        <v>0.46875</v>
      </c>
      <c r="AF48" s="84" t="s">
        <v>220</v>
      </c>
      <c r="AG48" s="84"/>
      <c r="AH48" s="84"/>
      <c r="AI48" s="84"/>
    </row>
    <row collapsed="false" customFormat="false" customHeight="true" hidden="false" ht="15" outlineLevel="0" r="49">
      <c r="AA49" s="83"/>
      <c r="AB49" s="84" t="s">
        <v>172</v>
      </c>
      <c r="AC49" s="84" t="s">
        <v>181</v>
      </c>
      <c r="AD49" s="83" t="s">
        <v>249</v>
      </c>
      <c r="AE49" s="85" t="n">
        <v>0.520833333333333</v>
      </c>
      <c r="AF49" s="84" t="s">
        <v>216</v>
      </c>
      <c r="AG49" s="84"/>
      <c r="AH49" s="84"/>
      <c r="AI49" s="84"/>
    </row>
    <row collapsed="false" customFormat="false" customHeight="true" hidden="false" ht="15" outlineLevel="0" r="50">
      <c r="AA50" s="83"/>
      <c r="AB50" s="84" t="s">
        <v>20</v>
      </c>
      <c r="AC50" s="84" t="s">
        <v>228</v>
      </c>
      <c r="AD50" s="83" t="s">
        <v>250</v>
      </c>
      <c r="AE50" s="85" t="n">
        <v>0.8125</v>
      </c>
      <c r="AF50" s="84" t="s">
        <v>246</v>
      </c>
      <c r="AG50" s="84"/>
      <c r="AH50" s="84"/>
      <c r="AI50" s="84"/>
    </row>
    <row collapsed="false" customFormat="false" customHeight="true" hidden="false" ht="15" outlineLevel="0" r="51">
      <c r="AA51" s="83"/>
      <c r="AB51" s="84" t="s">
        <v>226</v>
      </c>
      <c r="AC51" s="84" t="s">
        <v>225</v>
      </c>
      <c r="AD51" s="83" t="s">
        <v>251</v>
      </c>
      <c r="AE51" s="85" t="n">
        <v>0.510416666666667</v>
      </c>
      <c r="AF51" s="84" t="s">
        <v>252</v>
      </c>
      <c r="AG51" s="84"/>
      <c r="AH51" s="84"/>
      <c r="AI51" s="84"/>
    </row>
    <row collapsed="false" customFormat="false" customHeight="true" hidden="false" ht="15" outlineLevel="0" r="52">
      <c r="AA52" s="83"/>
      <c r="AB52" s="84" t="s">
        <v>172</v>
      </c>
      <c r="AC52" s="84" t="s">
        <v>13</v>
      </c>
      <c r="AD52" s="83" t="s">
        <v>251</v>
      </c>
      <c r="AE52" s="85" t="n">
        <v>0.8125</v>
      </c>
      <c r="AF52" s="84" t="s">
        <v>175</v>
      </c>
      <c r="AG52" s="84"/>
      <c r="AH52" s="84"/>
      <c r="AI52" s="84"/>
    </row>
    <row collapsed="false" customFormat="false" customHeight="true" hidden="false" ht="15" outlineLevel="0" r="53">
      <c r="AA53" s="83"/>
      <c r="AB53" s="84" t="s">
        <v>221</v>
      </c>
      <c r="AC53" s="84" t="s">
        <v>248</v>
      </c>
      <c r="AD53" s="83" t="s">
        <v>251</v>
      </c>
      <c r="AE53" s="85" t="n">
        <v>0.833333333333333</v>
      </c>
      <c r="AF53" s="84" t="s">
        <v>236</v>
      </c>
      <c r="AG53" s="84"/>
      <c r="AH53" s="84"/>
      <c r="AI53" s="84"/>
    </row>
    <row collapsed="false" customFormat="false" customHeight="true" hidden="false" ht="15" outlineLevel="0" r="54">
      <c r="AA54" s="83"/>
      <c r="AB54" s="84" t="s">
        <v>207</v>
      </c>
      <c r="AC54" s="84" t="s">
        <v>20</v>
      </c>
      <c r="AD54" s="83" t="s">
        <v>251</v>
      </c>
      <c r="AE54" s="85" t="n">
        <v>0.864583333333333</v>
      </c>
      <c r="AF54" s="84" t="s">
        <v>245</v>
      </c>
      <c r="AG54" s="84"/>
      <c r="AH54" s="84"/>
      <c r="AI54" s="84"/>
    </row>
    <row collapsed="false" customFormat="false" customHeight="true" hidden="false" ht="15" outlineLevel="0" r="55">
      <c r="AA55" s="83"/>
      <c r="AB55" s="84" t="s">
        <v>172</v>
      </c>
      <c r="AC55" s="84" t="s">
        <v>13</v>
      </c>
      <c r="AD55" s="83" t="s">
        <v>253</v>
      </c>
      <c r="AE55" s="85" t="n">
        <v>0.385416666666667</v>
      </c>
      <c r="AF55" s="84" t="s">
        <v>175</v>
      </c>
      <c r="AG55" s="84"/>
      <c r="AH55" s="84"/>
      <c r="AI55" s="84"/>
    </row>
    <row collapsed="false" customFormat="false" customHeight="true" hidden="false" ht="15" outlineLevel="0" r="56">
      <c r="AA56" s="83"/>
      <c r="AB56" s="84" t="s">
        <v>225</v>
      </c>
      <c r="AC56" s="84" t="s">
        <v>20</v>
      </c>
      <c r="AD56" s="83" t="s">
        <v>253</v>
      </c>
      <c r="AE56" s="85" t="n">
        <v>0.447916666666667</v>
      </c>
      <c r="AF56" s="84" t="s">
        <v>245</v>
      </c>
      <c r="AG56" s="84"/>
      <c r="AH56" s="84"/>
      <c r="AI56" s="84"/>
    </row>
    <row collapsed="false" customFormat="false" customHeight="true" hidden="false" ht="15" outlineLevel="0" r="57">
      <c r="AA57" s="83"/>
      <c r="AB57" s="84" t="s">
        <v>221</v>
      </c>
      <c r="AC57" s="84" t="s">
        <v>248</v>
      </c>
      <c r="AD57" s="83" t="s">
        <v>253</v>
      </c>
      <c r="AE57" s="85" t="n">
        <v>0.458333333333333</v>
      </c>
      <c r="AF57" s="84" t="s">
        <v>236</v>
      </c>
      <c r="AG57" s="84"/>
      <c r="AH57" s="84"/>
      <c r="AI57" s="84"/>
    </row>
    <row collapsed="false" customFormat="false" customHeight="true" hidden="false" ht="15" outlineLevel="0" r="58">
      <c r="AA58" s="83"/>
      <c r="AB58" s="84" t="s">
        <v>182</v>
      </c>
      <c r="AC58" s="84" t="s">
        <v>226</v>
      </c>
      <c r="AD58" s="83" t="s">
        <v>253</v>
      </c>
      <c r="AE58" s="85" t="n">
        <v>0.46875</v>
      </c>
      <c r="AF58" s="84" t="s">
        <v>227</v>
      </c>
      <c r="AG58" s="84"/>
      <c r="AH58" s="84"/>
      <c r="AI58" s="84"/>
    </row>
    <row collapsed="false" customFormat="false" customHeight="true" hidden="false" ht="15" outlineLevel="0" r="59">
      <c r="AA59" s="83" t="s">
        <v>254</v>
      </c>
      <c r="AB59" s="84" t="s">
        <v>221</v>
      </c>
      <c r="AC59" s="84" t="s">
        <v>219</v>
      </c>
      <c r="AD59" s="83" t="s">
        <v>255</v>
      </c>
      <c r="AE59" s="85" t="n">
        <v>0.802083333333333</v>
      </c>
      <c r="AF59" s="84" t="s">
        <v>220</v>
      </c>
      <c r="AG59" s="84"/>
      <c r="AH59" s="84"/>
      <c r="AI59" s="84"/>
    </row>
    <row collapsed="false" customFormat="false" customHeight="true" hidden="false" ht="15" outlineLevel="0" r="60">
      <c r="AA60" s="83" t="s">
        <v>256</v>
      </c>
      <c r="AB60" s="84" t="s">
        <v>181</v>
      </c>
      <c r="AC60" s="84" t="s">
        <v>171</v>
      </c>
      <c r="AD60" s="83" t="s">
        <v>257</v>
      </c>
      <c r="AE60" s="85" t="n">
        <v>0.4375</v>
      </c>
      <c r="AF60" s="84" t="s">
        <v>212</v>
      </c>
      <c r="AG60" s="84"/>
      <c r="AH60" s="84"/>
      <c r="AI60" s="84"/>
    </row>
  </sheetData>
  <mergeCells count="1">
    <mergeCell ref="V2:Y6"/>
  </mergeCells>
  <conditionalFormatting sqref="O3:R6,O8:R11,O30">
    <cfRule dxfId="0" operator="equal" priority="1" type="cellIs">
      <formula>"x"</formula>
    </cfRule>
  </conditionalFormatting>
  <conditionalFormatting sqref="B4:B10">
    <cfRule dxfId="2" operator="equal" priority="1" type="cellIs">
      <formula>4</formula>
    </cfRule>
    <cfRule dxfId="3" operator="equal" priority="2" type="cellIs">
      <formula>4</formula>
    </cfRule>
  </conditionalFormatting>
  <conditionalFormatting sqref="B3">
    <cfRule dxfId="4" operator="equal" priority="1" type="cellIs">
      <formula>4</formula>
    </cfRule>
  </conditionalFormatting>
  <hyperlinks>
    <hyperlink display="GP" ref="E2" r:id="rId1"/>
    <hyperlink display="W" ref="F2" r:id="rId2"/>
    <hyperlink display="L" ref="G2" r:id="rId3"/>
    <hyperlink display="OTL" ref="H2" r:id="rId4"/>
    <hyperlink display="SOL" ref="I2" r:id="rId5"/>
    <hyperlink display="PTS" ref="J2" r:id="rId6"/>
    <hyperlink display="PCT" ref="K2" r:id="rId7"/>
    <hyperlink display="East Coast Eagles" ref="D3" r:id="rId8"/>
    <hyperlink display="Hampton Roads Whalers" ref="D4" r:id="rId9"/>
    <hyperlink display="Atlanta Junior Knights" ref="D5" r:id="rId10"/>
    <hyperlink display="Potomac Patriots" ref="D6" r:id="rId11"/>
    <hyperlink display="Junior Bruins" ref="AB7" r:id="rId12"/>
    <hyperlink display="NY Apple Core" ref="AC7" r:id="rId13"/>
    <hyperlink display="Foxboro Rink 3" ref="AF7" r:id="rId14"/>
    <hyperlink display="GP" ref="E8" r:id="rId15"/>
    <hyperlink display="W" ref="F8" r:id="rId16"/>
    <hyperlink display="L" ref="G8" r:id="rId17"/>
    <hyperlink display="OTL" ref="H8" r:id="rId18"/>
    <hyperlink display="SOL" ref="I8" r:id="rId19"/>
    <hyperlink display="PTS" ref="J8" r:id="rId20"/>
    <hyperlink display="PCT" ref="K8" r:id="rId21"/>
    <hyperlink display="Palm Beach Hawks" ref="D9" r:id="rId22"/>
    <hyperlink display="Florida Eels" ref="D10" r:id="rId23"/>
    <hyperlink display="Jersey Hitmen" ref="AB10" r:id="rId24"/>
    <hyperlink display="South Shore Kings" ref="AC10" r:id="rId25"/>
    <hyperlink display="Foxboro Rink 1" ref="AF10" r:id="rId26"/>
    <hyperlink display="Tampa Bay Juniors" ref="D11" r:id="rId27"/>
    <hyperlink display="Syracuse Stars" ref="AB13" r:id="rId28"/>
    <hyperlink display="Springfield Pics" ref="AC13" r:id="rId29"/>
    <hyperlink display="Olympia Ice" ref="AF13" r:id="rId30"/>
    <hyperlink display="P.A.L. Junior Islanders" ref="AB15" r:id="rId31"/>
    <hyperlink display="Jersey Wildcats" ref="AC15" r:id="rId32"/>
    <hyperlink display="Aspen Randolph" ref="AF15" r:id="rId33"/>
    <hyperlink display="Springfield Pics" ref="B16" r:id="rId34"/>
    <hyperlink display="Jersey Hitmen" ref="AB16" r:id="rId35"/>
    <hyperlink display="Philadelphia Revolution" ref="AC16" r:id="rId36"/>
    <hyperlink display="Foxboro Rink 1" ref="AF16" r:id="rId37"/>
    <hyperlink display="Potomac Patriots" ref="AB19" r:id="rId38"/>
    <hyperlink display="Florida Eels" ref="AC19" r:id="rId39"/>
    <hyperlink display="Prince William" ref="AF19" r:id="rId40"/>
    <hyperlink display="NY Apple Core" ref="AB20" r:id="rId41"/>
    <hyperlink display="Bay State Breakers" ref="AC20" r:id="rId42"/>
    <hyperlink display="Foxboro Rink 1" ref="AF20" r:id="rId43"/>
    <hyperlink display="Brewster Bulldogs" ref="AB21" r:id="rId44"/>
    <hyperlink display="Adirondack Junior Wings" ref="AC21" r:id="rId45"/>
    <hyperlink display="RPI Houston" ref="AF21" r:id="rId46"/>
    <hyperlink display="NY Junior Aviators" ref="AB22" r:id="rId47"/>
    <hyperlink display="Jersey Wildcats" ref="AC22" r:id="rId48"/>
    <hyperlink display="Aspen Randolph" ref="AF22" r:id="rId49"/>
    <hyperlink display="Jersey Hitmen" ref="AB23" r:id="rId50"/>
    <hyperlink display="South Shore Kings" ref="AC23" r:id="rId51"/>
    <hyperlink display="Foxboro Rink 1" ref="AF23" r:id="rId52"/>
    <hyperlink display="Florida Junior Blades" ref="AB24" r:id="rId53"/>
    <hyperlink display="Junior Bruins" ref="AC24" r:id="rId54"/>
    <hyperlink display="Foxboro Rink 2" ref="AF24" r:id="rId55"/>
    <hyperlink display="Syracuse Stars" ref="AB25" r:id="rId56"/>
    <hyperlink display="Springfield Pics" ref="AC25" r:id="rId57"/>
    <hyperlink display="Olympia Ice" ref="AF25" r:id="rId58"/>
    <hyperlink display="East Coast Eagles" ref="AB26" r:id="rId59"/>
    <hyperlink display="Tampa Bay Juniors" ref="AC26" r:id="rId60"/>
    <hyperlink display="Prince William" ref="AF26" r:id="rId61"/>
    <hyperlink display="Palm Beach Hawks" ref="AB27" r:id="rId62"/>
    <hyperlink display="Potomac Patriots" ref="AC27" r:id="rId63"/>
    <hyperlink display="Prince William" ref="AF27" r:id="rId64"/>
    <hyperlink display="Philadelphia Revolution" ref="AB28" r:id="rId65"/>
    <hyperlink display="Bay State Breakers" ref="AC28" r:id="rId66"/>
    <hyperlink display="Foxboro Rink 2" ref="AF28" r:id="rId67"/>
    <hyperlink display="Hampton Roads Whalers" ref="AB29" r:id="rId68"/>
    <hyperlink display="Florida Eels" ref="AC29" r:id="rId69"/>
    <hyperlink display="Prince William" ref="AF29" r:id="rId70"/>
    <hyperlink display="Florida Junior Blades" ref="AB30" r:id="rId71"/>
    <hyperlink display="South Shore Kings" ref="AC30" r:id="rId72"/>
    <hyperlink display="Foxboro Rink 1" ref="AF30" r:id="rId73"/>
    <hyperlink display="Tampa Bay Juniors" ref="AB32" r:id="rId74"/>
    <hyperlink display="Atlanta Junior Knights" ref="AC32" r:id="rId75"/>
    <hyperlink display="Prince William" ref="AF32" r:id="rId76"/>
    <hyperlink display="Florida Junior Blades" ref="AB33" r:id="rId77"/>
    <hyperlink display="Bay State Breakers" ref="AC33" r:id="rId78"/>
    <hyperlink display="Foxboro Rink 3" ref="AF33" r:id="rId79"/>
    <hyperlink display="East Coast Eagles" ref="AB34" r:id="rId80"/>
    <hyperlink display="Palm Beach Hawks" ref="AC34" r:id="rId81"/>
    <hyperlink display="Prince William" ref="AF34" r:id="rId82"/>
    <hyperlink display="Philadelphia Revolution" ref="AB35" r:id="rId83"/>
    <hyperlink display="Junior Bruins" ref="AC35" r:id="rId84"/>
    <hyperlink display="Foxboro Rink 2" ref="AF35" r:id="rId85"/>
    <hyperlink display="Junior Bruins" ref="AB36" r:id="rId86"/>
    <hyperlink display="Springfield Pics" ref="AC36" r:id="rId87"/>
    <hyperlink display="Olympia Ice" ref="AF36" r:id="rId88"/>
    <hyperlink display="Bay State Breakers" ref="AB37" r:id="rId89"/>
    <hyperlink display="Junior Bruins" ref="AC37" r:id="rId90"/>
    <hyperlink display="NE S Center 3" ref="AF37" r:id="rId91"/>
    <hyperlink display="South Shore Kings" ref="AB38" r:id="rId92"/>
    <hyperlink display="Junior Bruins" ref="AC38" r:id="rId93"/>
    <hyperlink display="NE S Center 1" ref="AF38" r:id="rId94"/>
    <hyperlink display="Rochester Junior Americans" ref="AB39" r:id="rId95"/>
    <hyperlink display="Syracuse Stars" ref="AC39" r:id="rId96"/>
    <hyperlink display="Cicero NHL" ref="AF39" r:id="rId97"/>
    <hyperlink display="Islanders Hockey Club" ref="AB40" r:id="rId98"/>
    <hyperlink display="Rochester Junior Americans" ref="AC40" r:id="rId99"/>
    <hyperlink display="Bill Gray Iplx1" ref="AF40" r:id="rId100"/>
    <hyperlink display="Jersey Wildcats" ref="AB41" r:id="rId101"/>
    <hyperlink display="P.A.L. Junior Islanders" ref="AC41" r:id="rId102"/>
    <hyperlink display="IW Syosset" ref="AF41" r:id="rId103"/>
    <hyperlink display="NY Apple Core" ref="AB42" r:id="rId104"/>
    <hyperlink display="NY Junior Aviators" ref="AC42" r:id="rId105"/>
    <hyperlink display="Aviator Rink" ref="AF42" r:id="rId106"/>
    <hyperlink display="South Shore Kings" ref="AB43" r:id="rId107"/>
    <hyperlink display="Bay State Breakers" ref="AC43" r:id="rId108"/>
    <hyperlink display="Rockland Arena" ref="AF43" r:id="rId109"/>
    <hyperlink display="Adirondack Junior Wings" ref="AB44" r:id="rId110"/>
    <hyperlink display="Frederick Freeze" ref="AC44" r:id="rId111"/>
    <hyperlink display="Frederick" ref="AF44" r:id="rId112"/>
    <hyperlink display="Islanders Hockey Club" ref="AB45" r:id="rId113"/>
    <hyperlink display="Rochester Junior Americans" ref="AC45" r:id="rId114"/>
    <hyperlink display="Bill Gray Iplx1" ref="AF45" r:id="rId115"/>
    <hyperlink display="Jersey Hitmen" ref="AB46" r:id="rId116"/>
    <hyperlink display="P.A.L. Junior Islanders" ref="AC46" r:id="rId117"/>
    <hyperlink display="IW Syosset" ref="AF46" r:id="rId118"/>
    <hyperlink display="Adirondack Junior Wings" ref="AB47" r:id="rId119"/>
    <hyperlink display="Frederick Freeze" ref="AC47" r:id="rId120"/>
    <hyperlink display="Frederick" ref="AF47" r:id="rId121"/>
    <hyperlink display="NY Apple Core" ref="AB48" r:id="rId122"/>
    <hyperlink display="Jersey Wildcats" ref="AC48" r:id="rId123"/>
    <hyperlink display="Aspen Randolph" ref="AF48" r:id="rId124"/>
    <hyperlink display="Bay State Breakers" ref="AB49" r:id="rId125"/>
    <hyperlink display="Springfield Pics" ref="AC49" r:id="rId126"/>
    <hyperlink display="Olympia Ice" ref="AF49" r:id="rId127"/>
    <hyperlink display="P.A.L. Junior Islanders" ref="AB50" r:id="rId128"/>
    <hyperlink display="NY Junior Aviators" ref="AC50" r:id="rId129"/>
    <hyperlink display="Aviator Rink" ref="AF50" r:id="rId130"/>
    <hyperlink display="Adirondack Junior Wings" ref="AB51" r:id="rId131"/>
    <hyperlink display="Brewster Bulldogs" ref="AC51" r:id="rId132"/>
    <hyperlink display="Brewster Arena" ref="AF51" r:id="rId133"/>
    <hyperlink display="Bay State Breakers" ref="AB52" r:id="rId134"/>
    <hyperlink display="Jersey Hitmen" ref="AC52" r:id="rId135"/>
    <hyperlink display="Ice Vault Rink" ref="AF52" r:id="rId136"/>
    <hyperlink display="Philadelphia Revolution" ref="AB53" r:id="rId137"/>
    <hyperlink display="Frederick Freeze" ref="AC53" r:id="rId138"/>
    <hyperlink display="Frederick" ref="AF53" r:id="rId139"/>
    <hyperlink display="NY Apple Core" ref="AB54" r:id="rId140"/>
    <hyperlink display="P.A.L. Junior Islanders" ref="AC54" r:id="rId141"/>
    <hyperlink display="IW Syosset" ref="AF54" r:id="rId142"/>
    <hyperlink display="Bay State Breakers" ref="AB55" r:id="rId143"/>
    <hyperlink display="Jersey Hitmen" ref="AC55" r:id="rId144"/>
    <hyperlink display="Ice Vault Rink" ref="AF55" r:id="rId145"/>
    <hyperlink display="Brewster Bulldogs" ref="AB56" r:id="rId146"/>
    <hyperlink display="P.A.L. Junior Islanders" ref="AC56" r:id="rId147"/>
    <hyperlink display="IW Syosset" ref="AF56" r:id="rId148"/>
    <hyperlink display="Philadelphia Revolution" ref="AB57" r:id="rId149"/>
    <hyperlink display="Frederick Freeze" ref="AC57" r:id="rId150"/>
    <hyperlink display="Frederick" ref="AF57" r:id="rId151"/>
    <hyperlink display="Syracuse Stars" ref="AB58" r:id="rId152"/>
    <hyperlink display="Adirondack Junior Wings" ref="AC58" r:id="rId153"/>
    <hyperlink display="RPI Houston" ref="AF58" r:id="rId154"/>
    <hyperlink display="Philadelphia Revolution" ref="AB59" r:id="rId155"/>
    <hyperlink display="Jersey Wildcats" ref="AC59" r:id="rId156"/>
    <hyperlink display="Aspen Randolph" ref="AF59" r:id="rId157"/>
    <hyperlink display="Springfield Pics" ref="AB60" r:id="rId158"/>
    <hyperlink display="South Shore Kings" ref="AC60" r:id="rId159"/>
    <hyperlink display="Foxboro Rink 1" ref="AF60" r:id="rId160"/>
  </hyperlink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D35"/>
  <sheetViews>
    <sheetView colorId="64" defaultGridColor="true" rightToLeft="false" showFormulas="false" showGridLines="true" showOutlineSymbols="true" showRowColHeaders="true" showZeros="true" tabSelected="false" topLeftCell="A4" view="normal" windowProtection="false" workbookViewId="0" zoomScale="100" zoomScaleNormal="100" zoomScalePageLayoutView="100">
      <selection activeCell="M16" activeCellId="0" pane="topLeft" sqref="M16"/>
    </sheetView>
  </sheetViews>
  <sheetFormatPr defaultRowHeight="15"/>
  <cols>
    <col collapsed="false" hidden="false" max="1" min="1" style="35" width="26.5708502024291"/>
    <col collapsed="false" hidden="false" max="2" min="2" style="35" width="3.42914979757085"/>
    <col collapsed="false" hidden="false" max="4" min="3" style="35" width="3"/>
    <col collapsed="false" hidden="false" max="6" min="5" style="35" width="4.2834008097166"/>
    <col collapsed="false" hidden="false" max="7" min="7" style="35" width="4.1417004048583"/>
    <col collapsed="false" hidden="false" max="8" min="8" style="35" width="6"/>
    <col collapsed="false" hidden="false" max="9" min="9" style="0" width="9.99595141700405"/>
    <col collapsed="false" hidden="false" max="10" min="10" style="0" width="4.71255060728745"/>
    <col collapsed="false" hidden="false" max="11" min="11" style="0" width="4.42914979757085"/>
    <col collapsed="false" hidden="false" max="17" min="12" style="0" width="2"/>
    <col collapsed="false" hidden="false" max="25" min="18" style="0" width="8.53441295546559"/>
    <col collapsed="false" hidden="false" max="26" min="26" style="36" width="6.71255060728745"/>
    <col collapsed="false" hidden="false" max="27" min="27" style="36" width="5.71255060728745"/>
    <col collapsed="false" hidden="false" max="28" min="28" style="36" width="9.1417004048583"/>
    <col collapsed="false" hidden="false" max="30" min="29" style="36" width="26.5708502024291"/>
    <col collapsed="false" hidden="false" max="1025" min="31" style="0" width="8.53441295546559"/>
  </cols>
  <sheetData>
    <row collapsed="false" customFormat="false" customHeight="true" hidden="false" ht="15" outlineLevel="0" r="1">
      <c r="A1" s="37" t="s">
        <v>258</v>
      </c>
      <c r="B1" s="38"/>
      <c r="C1" s="38"/>
      <c r="D1" s="38"/>
      <c r="E1" s="38"/>
      <c r="F1" s="38"/>
      <c r="G1" s="38"/>
      <c r="H1" s="38"/>
      <c r="I1" s="39"/>
      <c r="J1" s="39"/>
      <c r="K1" s="39"/>
      <c r="L1" s="39"/>
      <c r="M1" s="39"/>
      <c r="Z1" s="52"/>
      <c r="AA1" s="53"/>
      <c r="AB1" s="54"/>
      <c r="AC1" s="55"/>
      <c r="AD1" s="55"/>
    </row>
    <row collapsed="false" customFormat="false" customHeight="true" hidden="false" ht="15" outlineLevel="0" r="2">
      <c r="A2" s="38"/>
      <c r="B2" s="38"/>
      <c r="C2" s="38"/>
      <c r="D2" s="38"/>
      <c r="E2" s="38"/>
      <c r="F2" s="38"/>
      <c r="G2" s="38"/>
      <c r="H2" s="38"/>
      <c r="I2" s="39"/>
      <c r="J2" s="39"/>
      <c r="K2" s="39"/>
      <c r="L2" s="39"/>
      <c r="M2" s="39"/>
      <c r="Z2" s="52"/>
      <c r="AA2" s="53"/>
      <c r="AB2" s="54"/>
      <c r="AC2" s="55"/>
      <c r="AD2" s="55"/>
    </row>
    <row collapsed="false" customFormat="false" customHeight="true" hidden="false" ht="15" outlineLevel="0" r="3">
      <c r="A3" s="40"/>
      <c r="B3" s="40"/>
      <c r="C3" s="40"/>
      <c r="D3" s="40"/>
      <c r="E3" s="40"/>
      <c r="F3" s="40"/>
      <c r="G3" s="40"/>
      <c r="H3" s="40"/>
      <c r="I3" s="41"/>
      <c r="J3" s="41"/>
      <c r="K3" s="41"/>
      <c r="L3" s="41"/>
      <c r="M3" s="41"/>
      <c r="Z3" s="52"/>
      <c r="AA3" s="53"/>
      <c r="AB3" s="54"/>
      <c r="AC3" s="55"/>
      <c r="AD3" s="55"/>
    </row>
    <row collapsed="false" customFormat="false" customHeight="true" hidden="false" ht="15.75" outlineLevel="0" r="4">
      <c r="A4" s="42" t="s">
        <v>158</v>
      </c>
      <c r="B4" s="10" t="s">
        <v>159</v>
      </c>
      <c r="C4" s="10" t="s">
        <v>160</v>
      </c>
      <c r="D4" s="10" t="s">
        <v>161</v>
      </c>
      <c r="E4" s="10" t="s">
        <v>162</v>
      </c>
      <c r="F4" s="10" t="s">
        <v>163</v>
      </c>
      <c r="G4" s="10" t="s">
        <v>164</v>
      </c>
      <c r="H4" s="10" t="s">
        <v>165</v>
      </c>
      <c r="I4" s="0" t="s">
        <v>166</v>
      </c>
      <c r="J4" s="0" t="s">
        <v>167</v>
      </c>
      <c r="K4" s="0" t="s">
        <v>168</v>
      </c>
      <c r="L4" s="0" t="n">
        <v>1</v>
      </c>
      <c r="M4" s="0" t="n">
        <v>2</v>
      </c>
      <c r="N4" s="0" t="n">
        <v>3</v>
      </c>
      <c r="O4" s="0" t="n">
        <v>4</v>
      </c>
      <c r="P4" s="0" t="n">
        <v>5</v>
      </c>
      <c r="Q4" s="0" t="n">
        <v>6</v>
      </c>
      <c r="Z4" s="52"/>
      <c r="AA4" s="53"/>
      <c r="AB4" s="54"/>
      <c r="AC4" s="55"/>
      <c r="AD4" s="55"/>
    </row>
    <row collapsed="false" customFormat="false" customHeight="true" hidden="false" ht="15" outlineLevel="0" r="5">
      <c r="A5" s="45" t="s">
        <v>16</v>
      </c>
      <c r="B5" s="46" t="n">
        <f aca="false">C5+D5+E5+F5</f>
        <v>27</v>
      </c>
      <c r="C5" s="46" t="n">
        <v>19</v>
      </c>
      <c r="D5" s="46" t="n">
        <v>7</v>
      </c>
      <c r="E5" s="46" t="n">
        <v>0</v>
      </c>
      <c r="F5" s="46" t="n">
        <v>1</v>
      </c>
      <c r="G5" s="47" t="n">
        <f aca="false">C5+C5+E5+F5</f>
        <v>39</v>
      </c>
      <c r="H5" s="46" t="n">
        <f aca="false">G5/2/B5</f>
        <v>0.722222222222222</v>
      </c>
      <c r="I5" s="48" t="n">
        <f aca="false">27-B5</f>
        <v>0</v>
      </c>
      <c r="J5" s="48" t="n">
        <f aca="false">2*I5+G5</f>
        <v>39</v>
      </c>
      <c r="K5" s="48" t="n">
        <f aca="false">G5</f>
        <v>39</v>
      </c>
      <c r="L5" s="50"/>
      <c r="M5" s="50" t="s">
        <v>170</v>
      </c>
      <c r="N5" s="50" t="s">
        <v>170</v>
      </c>
      <c r="O5" s="50" t="s">
        <v>170</v>
      </c>
      <c r="P5" s="50" t="s">
        <v>170</v>
      </c>
      <c r="Q5" s="50" t="s">
        <v>170</v>
      </c>
      <c r="S5" s="43" t="s">
        <v>259</v>
      </c>
      <c r="T5" s="43"/>
      <c r="U5" s="43"/>
      <c r="V5" s="43"/>
      <c r="W5" s="43"/>
      <c r="X5" s="43"/>
      <c r="Z5" s="52"/>
      <c r="AA5" s="53"/>
      <c r="AB5" s="54"/>
      <c r="AC5" s="55"/>
      <c r="AD5" s="55"/>
    </row>
    <row collapsed="false" customFormat="false" customHeight="true" hidden="false" ht="15" outlineLevel="0" r="6">
      <c r="A6" s="45" t="s">
        <v>183</v>
      </c>
      <c r="B6" s="46" t="n">
        <f aca="false">C6+D6+E6+F6</f>
        <v>27</v>
      </c>
      <c r="C6" s="46" t="n">
        <v>17</v>
      </c>
      <c r="D6" s="46" t="n">
        <v>9</v>
      </c>
      <c r="E6" s="46" t="n">
        <v>1</v>
      </c>
      <c r="F6" s="46" t="n">
        <v>0</v>
      </c>
      <c r="G6" s="47" t="n">
        <f aca="false">C6+C6+E6+F6</f>
        <v>35</v>
      </c>
      <c r="H6" s="46" t="n">
        <f aca="false">G6/2/B6</f>
        <v>0.648148148148148</v>
      </c>
      <c r="I6" s="48" t="n">
        <f aca="false">27-B6</f>
        <v>0</v>
      </c>
      <c r="J6" s="48" t="n">
        <f aca="false">2*I6+G6</f>
        <v>35</v>
      </c>
      <c r="K6" s="48" t="n">
        <f aca="false">G6</f>
        <v>35</v>
      </c>
      <c r="L6" s="50" t="s">
        <v>170</v>
      </c>
      <c r="M6" s="50" t="n">
        <v>0</v>
      </c>
      <c r="N6" s="50" t="s">
        <v>170</v>
      </c>
      <c r="O6" s="50" t="s">
        <v>170</v>
      </c>
      <c r="P6" s="50" t="s">
        <v>170</v>
      </c>
      <c r="Q6" s="50" t="s">
        <v>170</v>
      </c>
      <c r="S6" s="43"/>
      <c r="T6" s="43"/>
      <c r="U6" s="43"/>
      <c r="V6" s="43"/>
      <c r="W6" s="43"/>
      <c r="X6" s="43"/>
      <c r="Z6" s="52"/>
      <c r="AA6" s="53"/>
      <c r="AB6" s="54"/>
      <c r="AC6" s="55"/>
      <c r="AD6" s="55"/>
    </row>
    <row collapsed="false" customFormat="false" customHeight="true" hidden="false" ht="15" outlineLevel="0" r="7">
      <c r="A7" s="45" t="s">
        <v>171</v>
      </c>
      <c r="B7" s="46" t="n">
        <f aca="false">C7+D7+E7+F7</f>
        <v>27</v>
      </c>
      <c r="C7" s="46" t="n">
        <v>15</v>
      </c>
      <c r="D7" s="46" t="n">
        <v>8</v>
      </c>
      <c r="E7" s="46" t="n">
        <v>0</v>
      </c>
      <c r="F7" s="46" t="n">
        <v>4</v>
      </c>
      <c r="G7" s="47" t="n">
        <f aca="false">C7+C7+E7+F7</f>
        <v>34</v>
      </c>
      <c r="H7" s="46" t="n">
        <f aca="false">G7/2/B7</f>
        <v>0.62962962962963</v>
      </c>
      <c r="I7" s="48" t="n">
        <f aca="false">27-B7</f>
        <v>0</v>
      </c>
      <c r="J7" s="48" t="n">
        <f aca="false">2*I7+G7</f>
        <v>34</v>
      </c>
      <c r="K7" s="48" t="n">
        <f aca="false">G7</f>
        <v>34</v>
      </c>
      <c r="L7" s="50" t="s">
        <v>170</v>
      </c>
      <c r="M7" s="50" t="s">
        <v>170</v>
      </c>
      <c r="N7" s="50" t="s">
        <v>205</v>
      </c>
      <c r="O7" s="50" t="s">
        <v>170</v>
      </c>
      <c r="P7" s="50" t="s">
        <v>170</v>
      </c>
      <c r="Q7" s="50" t="s">
        <v>170</v>
      </c>
      <c r="S7" s="43"/>
      <c r="T7" s="43"/>
      <c r="U7" s="43"/>
      <c r="V7" s="43"/>
      <c r="W7" s="43"/>
      <c r="X7" s="43"/>
      <c r="Z7" s="52"/>
      <c r="AA7" s="53"/>
      <c r="AB7" s="54"/>
      <c r="AC7" s="55"/>
      <c r="AD7" s="55"/>
    </row>
    <row collapsed="false" customFormat="false" customHeight="true" hidden="false" ht="15" outlineLevel="0" r="8">
      <c r="A8" s="45" t="s">
        <v>260</v>
      </c>
      <c r="B8" s="46" t="n">
        <f aca="false">C8+D8+E8+F8</f>
        <v>26</v>
      </c>
      <c r="C8" s="46" t="n">
        <v>8</v>
      </c>
      <c r="D8" s="46" t="n">
        <v>16</v>
      </c>
      <c r="E8" s="46" t="n">
        <v>1</v>
      </c>
      <c r="F8" s="46" t="n">
        <v>1</v>
      </c>
      <c r="G8" s="47" t="n">
        <f aca="false">C8+C8+E8+F8</f>
        <v>18</v>
      </c>
      <c r="H8" s="46" t="n">
        <f aca="false">G8/2/B8</f>
        <v>0.346153846153846</v>
      </c>
      <c r="I8" s="48" t="n">
        <f aca="false">27-B8-1</f>
        <v>0</v>
      </c>
      <c r="J8" s="48" t="n">
        <f aca="false">2*I8+G8</f>
        <v>18</v>
      </c>
      <c r="K8" s="48" t="n">
        <f aca="false">G8</f>
        <v>18</v>
      </c>
      <c r="L8" s="50" t="s">
        <v>170</v>
      </c>
      <c r="M8" s="50" t="s">
        <v>170</v>
      </c>
      <c r="N8" s="50" t="s">
        <v>170</v>
      </c>
      <c r="O8" s="50"/>
      <c r="P8" s="50" t="s">
        <v>170</v>
      </c>
      <c r="Q8" s="50" t="s">
        <v>170</v>
      </c>
      <c r="S8" s="43"/>
      <c r="T8" s="43"/>
      <c r="U8" s="43"/>
      <c r="V8" s="43"/>
      <c r="W8" s="43"/>
      <c r="X8" s="43"/>
      <c r="Z8" s="52"/>
      <c r="AA8" s="53"/>
      <c r="AB8" s="54"/>
      <c r="AC8" s="55"/>
      <c r="AD8" s="55"/>
    </row>
    <row collapsed="false" customFormat="false" customHeight="true" hidden="false" ht="15" outlineLevel="0" r="9">
      <c r="A9" s="45" t="s">
        <v>10</v>
      </c>
      <c r="B9" s="46" t="n">
        <f aca="false">C9+D9+E9+F9</f>
        <v>26</v>
      </c>
      <c r="C9" s="46" t="n">
        <v>8</v>
      </c>
      <c r="D9" s="46" t="n">
        <v>17</v>
      </c>
      <c r="E9" s="46" t="n">
        <v>0</v>
      </c>
      <c r="F9" s="46" t="n">
        <v>1</v>
      </c>
      <c r="G9" s="47" t="n">
        <f aca="false">C9+C9+E9+F9</f>
        <v>17</v>
      </c>
      <c r="H9" s="46" t="n">
        <f aca="false">G9/2/B9</f>
        <v>0.326923076923077</v>
      </c>
      <c r="I9" s="48" t="n">
        <f aca="false">27-B9-1</f>
        <v>0</v>
      </c>
      <c r="J9" s="48" t="n">
        <f aca="false">2*I9+G9</f>
        <v>17</v>
      </c>
      <c r="K9" s="48" t="n">
        <f aca="false">G9</f>
        <v>17</v>
      </c>
      <c r="L9" s="50" t="s">
        <v>170</v>
      </c>
      <c r="M9" s="50" t="s">
        <v>170</v>
      </c>
      <c r="N9" s="50" t="s">
        <v>170</v>
      </c>
      <c r="O9" s="50" t="s">
        <v>170</v>
      </c>
      <c r="P9" s="50" t="s">
        <v>205</v>
      </c>
      <c r="Q9" s="50" t="s">
        <v>170</v>
      </c>
      <c r="S9" s="43"/>
      <c r="T9" s="43"/>
      <c r="U9" s="43"/>
      <c r="V9" s="43"/>
      <c r="W9" s="43"/>
      <c r="X9" s="43"/>
      <c r="Z9" s="52"/>
      <c r="AA9" s="53"/>
      <c r="AB9" s="54"/>
      <c r="AC9" s="55"/>
      <c r="AD9" s="55"/>
    </row>
    <row collapsed="false" customFormat="false" customHeight="true" hidden="false" ht="15.75" outlineLevel="0" r="10">
      <c r="A10" s="45" t="s">
        <v>172</v>
      </c>
      <c r="B10" s="46" t="n">
        <f aca="false">C10+D10+E10+F10</f>
        <v>26</v>
      </c>
      <c r="C10" s="46" t="n">
        <v>4</v>
      </c>
      <c r="D10" s="46" t="n">
        <v>21</v>
      </c>
      <c r="E10" s="46" t="n">
        <v>1</v>
      </c>
      <c r="F10" s="46" t="n">
        <v>0</v>
      </c>
      <c r="G10" s="47" t="n">
        <f aca="false">C10+C10+E10+F10</f>
        <v>9</v>
      </c>
      <c r="H10" s="46" t="n">
        <f aca="false">G10/2/B10</f>
        <v>0.173076923076923</v>
      </c>
      <c r="I10" s="48" t="n">
        <f aca="false">27-B10-1</f>
        <v>0</v>
      </c>
      <c r="J10" s="48" t="n">
        <f aca="false">2*I10+G10</f>
        <v>9</v>
      </c>
      <c r="K10" s="48" t="n">
        <f aca="false">G10</f>
        <v>9</v>
      </c>
      <c r="L10" s="50" t="s">
        <v>170</v>
      </c>
      <c r="M10" s="50" t="s">
        <v>170</v>
      </c>
      <c r="N10" s="50" t="s">
        <v>170</v>
      </c>
      <c r="O10" s="50" t="s">
        <v>170</v>
      </c>
      <c r="P10" s="50" t="s">
        <v>170</v>
      </c>
      <c r="Q10" s="50" t="n">
        <v>0</v>
      </c>
      <c r="S10" s="43"/>
      <c r="T10" s="43"/>
      <c r="U10" s="43"/>
      <c r="V10" s="43"/>
      <c r="W10" s="43"/>
      <c r="X10" s="43"/>
      <c r="Z10" s="52"/>
      <c r="AA10" s="53"/>
      <c r="AB10" s="54"/>
      <c r="AC10" s="55"/>
      <c r="AD10" s="55"/>
    </row>
    <row collapsed="false" customFormat="false" customHeight="true" hidden="false" ht="15" outlineLevel="0" r="11">
      <c r="A11" s="40"/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Z11" s="52"/>
      <c r="AA11" s="53"/>
      <c r="AB11" s="54"/>
      <c r="AC11" s="55"/>
      <c r="AD11" s="55"/>
    </row>
    <row collapsed="false" customFormat="false" customHeight="true" hidden="false" ht="15" outlineLevel="0" r="12">
      <c r="A12" s="37" t="s">
        <v>261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Z12" s="52"/>
      <c r="AA12" s="53"/>
      <c r="AB12" s="54"/>
      <c r="AC12" s="55"/>
      <c r="AD12" s="55"/>
    </row>
    <row collapsed="false" customFormat="false" customHeight="true" hidden="false" ht="15" outlineLevel="0" r="13">
      <c r="A13" s="38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Z13" s="52"/>
      <c r="AA13" s="53"/>
      <c r="AB13" s="54"/>
      <c r="AC13" s="55"/>
      <c r="AD13" s="55"/>
    </row>
    <row collapsed="false" customFormat="false" customHeight="true" hidden="false" ht="15" outlineLevel="0" r="14">
      <c r="A14" s="40"/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Z14" s="52"/>
      <c r="AA14" s="53"/>
      <c r="AB14" s="54"/>
      <c r="AC14" s="55"/>
      <c r="AD14" s="55"/>
    </row>
    <row collapsed="false" customFormat="false" customHeight="true" hidden="false" ht="15" outlineLevel="0" r="15">
      <c r="A15" s="42" t="s">
        <v>158</v>
      </c>
      <c r="B15" s="10" t="s">
        <v>159</v>
      </c>
      <c r="C15" s="10" t="s">
        <v>160</v>
      </c>
      <c r="D15" s="10" t="s">
        <v>161</v>
      </c>
      <c r="E15" s="10" t="s">
        <v>162</v>
      </c>
      <c r="F15" s="10" t="s">
        <v>163</v>
      </c>
      <c r="G15" s="10" t="s">
        <v>164</v>
      </c>
      <c r="H15" s="10" t="s">
        <v>165</v>
      </c>
      <c r="I15" s="0" t="s">
        <v>166</v>
      </c>
      <c r="J15" s="0" t="s">
        <v>167</v>
      </c>
      <c r="K15" s="0" t="s">
        <v>168</v>
      </c>
      <c r="L15" s="0" t="n">
        <v>1</v>
      </c>
      <c r="M15" s="0" t="n">
        <v>2</v>
      </c>
      <c r="N15" s="0" t="n">
        <v>3</v>
      </c>
      <c r="O15" s="0" t="n">
        <v>4</v>
      </c>
      <c r="P15" s="0" t="n">
        <v>5</v>
      </c>
      <c r="Q15" s="0" t="n">
        <v>6</v>
      </c>
      <c r="Z15" s="52"/>
      <c r="AA15" s="53"/>
      <c r="AB15" s="54"/>
      <c r="AC15" s="55"/>
      <c r="AD15" s="55"/>
    </row>
    <row collapsed="false" customFormat="false" customHeight="true" hidden="false" ht="15" outlineLevel="0" r="16">
      <c r="A16" s="45" t="s">
        <v>262</v>
      </c>
      <c r="B16" s="46" t="n">
        <f aca="false">C16+D16+E16+F16</f>
        <v>27</v>
      </c>
      <c r="C16" s="46" t="n">
        <v>24</v>
      </c>
      <c r="D16" s="46" t="n">
        <v>3</v>
      </c>
      <c r="E16" s="46" t="n">
        <v>0</v>
      </c>
      <c r="F16" s="46" t="n">
        <v>0</v>
      </c>
      <c r="G16" s="47" t="n">
        <f aca="false">C16+C16+E16+F16</f>
        <v>48</v>
      </c>
      <c r="H16" s="46" t="n">
        <f aca="false">G16/2/B16</f>
        <v>0.888888888888889</v>
      </c>
      <c r="I16" s="48" t="n">
        <f aca="false">27-B16</f>
        <v>0</v>
      </c>
      <c r="J16" s="48" t="n">
        <f aca="false">2*I16+G16</f>
        <v>48</v>
      </c>
      <c r="K16" s="48" t="n">
        <f aca="false">G16</f>
        <v>48</v>
      </c>
      <c r="L16" s="50"/>
      <c r="M16" s="50" t="s">
        <v>170</v>
      </c>
      <c r="N16" s="50" t="s">
        <v>170</v>
      </c>
      <c r="O16" s="50" t="s">
        <v>170</v>
      </c>
      <c r="P16" s="50" t="s">
        <v>170</v>
      </c>
      <c r="Q16" s="50" t="s">
        <v>170</v>
      </c>
      <c r="Z16" s="52"/>
      <c r="AA16" s="53"/>
      <c r="AB16" s="54"/>
      <c r="AC16" s="55"/>
      <c r="AD16" s="55"/>
    </row>
    <row collapsed="false" customFormat="false" customHeight="true" hidden="false" ht="15" outlineLevel="0" r="17">
      <c r="A17" s="45" t="s">
        <v>13</v>
      </c>
      <c r="B17" s="46" t="n">
        <f aca="false">C17+D17+E17+F17</f>
        <v>27</v>
      </c>
      <c r="C17" s="46" t="n">
        <v>21</v>
      </c>
      <c r="D17" s="46" t="n">
        <v>1</v>
      </c>
      <c r="E17" s="46" t="n">
        <v>2</v>
      </c>
      <c r="F17" s="46" t="n">
        <v>3</v>
      </c>
      <c r="G17" s="47" t="n">
        <f aca="false">C17+C17+E17+F17</f>
        <v>47</v>
      </c>
      <c r="H17" s="46" t="n">
        <f aca="false">G17/2/B17</f>
        <v>0.87037037037037</v>
      </c>
      <c r="I17" s="48" t="n">
        <f aca="false">27-B17</f>
        <v>0</v>
      </c>
      <c r="J17" s="48" t="n">
        <f aca="false">2*I17+G17</f>
        <v>47</v>
      </c>
      <c r="K17" s="48" t="n">
        <f aca="false">G17</f>
        <v>47</v>
      </c>
      <c r="L17" s="50" t="s">
        <v>170</v>
      </c>
      <c r="M17" s="50"/>
      <c r="N17" s="50" t="s">
        <v>170</v>
      </c>
      <c r="O17" s="50" t="s">
        <v>170</v>
      </c>
      <c r="P17" s="50" t="s">
        <v>170</v>
      </c>
      <c r="Q17" s="50" t="s">
        <v>170</v>
      </c>
      <c r="Z17" s="52"/>
      <c r="AA17" s="53"/>
      <c r="AB17" s="54"/>
      <c r="AC17" s="55"/>
      <c r="AD17" s="55"/>
    </row>
    <row collapsed="false" customFormat="false" customHeight="true" hidden="false" ht="15" outlineLevel="0" r="18">
      <c r="A18" s="45" t="s">
        <v>195</v>
      </c>
      <c r="B18" s="46" t="n">
        <f aca="false">C18+D18+E18+F18</f>
        <v>27</v>
      </c>
      <c r="C18" s="46" t="n">
        <v>17</v>
      </c>
      <c r="D18" s="46" t="n">
        <v>8</v>
      </c>
      <c r="E18" s="46" t="n">
        <v>1</v>
      </c>
      <c r="F18" s="46" t="n">
        <v>1</v>
      </c>
      <c r="G18" s="47" t="n">
        <f aca="false">C18+C18+E18+F18</f>
        <v>36</v>
      </c>
      <c r="H18" s="46" t="n">
        <f aca="false">G18/2/B18</f>
        <v>0.666666666666667</v>
      </c>
      <c r="I18" s="48" t="n">
        <f aca="false">27-B18</f>
        <v>0</v>
      </c>
      <c r="J18" s="48" t="n">
        <f aca="false">2*I18+G18</f>
        <v>36</v>
      </c>
      <c r="K18" s="48" t="n">
        <f aca="false">G18</f>
        <v>36</v>
      </c>
      <c r="L18" s="50" t="s">
        <v>170</v>
      </c>
      <c r="M18" s="50" t="s">
        <v>170</v>
      </c>
      <c r="N18" s="50" t="n">
        <v>0</v>
      </c>
      <c r="O18" s="50" t="s">
        <v>170</v>
      </c>
      <c r="P18" s="50" t="s">
        <v>170</v>
      </c>
      <c r="Q18" s="50" t="s">
        <v>170</v>
      </c>
      <c r="Z18" s="52"/>
      <c r="AA18" s="53"/>
      <c r="AB18" s="54"/>
      <c r="AC18" s="55"/>
      <c r="AD18" s="55"/>
    </row>
    <row collapsed="false" customFormat="false" customHeight="true" hidden="false" ht="15" outlineLevel="0" r="19">
      <c r="A19" s="45" t="s">
        <v>180</v>
      </c>
      <c r="B19" s="46" t="n">
        <f aca="false">C19+D19+E19+F19</f>
        <v>27</v>
      </c>
      <c r="C19" s="46" t="n">
        <v>11</v>
      </c>
      <c r="D19" s="46" t="n">
        <v>16</v>
      </c>
      <c r="E19" s="46" t="n">
        <v>0</v>
      </c>
      <c r="F19" s="46" t="n">
        <v>0</v>
      </c>
      <c r="G19" s="47" t="n">
        <f aca="false">C19+C19+E19+F19</f>
        <v>22</v>
      </c>
      <c r="H19" s="46" t="n">
        <f aca="false">G19/2/B19</f>
        <v>0.407407407407407</v>
      </c>
      <c r="I19" s="48" t="n">
        <f aca="false">27-B19</f>
        <v>0</v>
      </c>
      <c r="J19" s="48" t="n">
        <f aca="false">2*I19+G19</f>
        <v>22</v>
      </c>
      <c r="K19" s="48" t="n">
        <f aca="false">G19</f>
        <v>22</v>
      </c>
      <c r="L19" s="50" t="s">
        <v>170</v>
      </c>
      <c r="M19" s="50" t="s">
        <v>170</v>
      </c>
      <c r="N19" s="50" t="s">
        <v>170</v>
      </c>
      <c r="O19" s="50" t="n">
        <v>0</v>
      </c>
      <c r="P19" s="50" t="s">
        <v>170</v>
      </c>
      <c r="Q19" s="50" t="s">
        <v>170</v>
      </c>
      <c r="Z19" s="52"/>
      <c r="AA19" s="53"/>
      <c r="AB19" s="54"/>
      <c r="AC19" s="55"/>
      <c r="AD19" s="55"/>
    </row>
    <row collapsed="false" customFormat="false" customHeight="true" hidden="false" ht="15" outlineLevel="0" r="20">
      <c r="A20" s="45" t="s">
        <v>20</v>
      </c>
      <c r="B20" s="46" t="n">
        <f aca="false">C20+D20+E20+F20</f>
        <v>26</v>
      </c>
      <c r="C20" s="46" t="n">
        <v>10</v>
      </c>
      <c r="D20" s="46" t="n">
        <v>15</v>
      </c>
      <c r="E20" s="46" t="n">
        <v>1</v>
      </c>
      <c r="F20" s="46" t="n">
        <v>0</v>
      </c>
      <c r="G20" s="47" t="n">
        <f aca="false">C20+C20+E20+F20</f>
        <v>21</v>
      </c>
      <c r="H20" s="46" t="n">
        <f aca="false">G20/2/B20</f>
        <v>0.403846153846154</v>
      </c>
      <c r="I20" s="48" t="n">
        <f aca="false">27-B20-1</f>
        <v>0</v>
      </c>
      <c r="J20" s="48" t="n">
        <f aca="false">2*I20+G20</f>
        <v>21</v>
      </c>
      <c r="K20" s="48" t="n">
        <f aca="false">G20</f>
        <v>21</v>
      </c>
      <c r="L20" s="50" t="s">
        <v>170</v>
      </c>
      <c r="M20" s="50" t="s">
        <v>170</v>
      </c>
      <c r="N20" s="50" t="s">
        <v>170</v>
      </c>
      <c r="O20" s="50" t="s">
        <v>170</v>
      </c>
      <c r="P20" s="50" t="s">
        <v>205</v>
      </c>
      <c r="Q20" s="50" t="s">
        <v>170</v>
      </c>
      <c r="Z20" s="52"/>
      <c r="AA20" s="53"/>
      <c r="AB20" s="54"/>
      <c r="AC20" s="55"/>
      <c r="AD20" s="55"/>
    </row>
    <row collapsed="false" customFormat="false" customHeight="true" hidden="false" ht="15" outlineLevel="0" r="21">
      <c r="A21" s="45" t="s">
        <v>181</v>
      </c>
      <c r="B21" s="46" t="n">
        <f aca="false">C21+D21+E21+F21</f>
        <v>27</v>
      </c>
      <c r="C21" s="46" t="n">
        <v>6</v>
      </c>
      <c r="D21" s="46" t="n">
        <v>19</v>
      </c>
      <c r="E21" s="46" t="n">
        <v>1</v>
      </c>
      <c r="F21" s="46" t="n">
        <v>1</v>
      </c>
      <c r="G21" s="47" t="n">
        <f aca="false">C21+C21+E21+F21</f>
        <v>14</v>
      </c>
      <c r="H21" s="46" t="n">
        <f aca="false">G21/2/B21</f>
        <v>0.259259259259259</v>
      </c>
      <c r="I21" s="48" t="n">
        <f aca="false">27-B21</f>
        <v>0</v>
      </c>
      <c r="J21" s="48" t="n">
        <f aca="false">2*I21+G21</f>
        <v>14</v>
      </c>
      <c r="K21" s="48" t="n">
        <f aca="false">G21</f>
        <v>14</v>
      </c>
      <c r="L21" s="50" t="s">
        <v>170</v>
      </c>
      <c r="M21" s="50" t="s">
        <v>170</v>
      </c>
      <c r="N21" s="50" t="s">
        <v>170</v>
      </c>
      <c r="O21" s="50" t="s">
        <v>170</v>
      </c>
      <c r="P21" s="50" t="s">
        <v>170</v>
      </c>
      <c r="Q21" s="50" t="n">
        <v>0</v>
      </c>
      <c r="Z21" s="52"/>
      <c r="AA21" s="53"/>
      <c r="AB21" s="54"/>
      <c r="AC21" s="55"/>
      <c r="AD21" s="55"/>
    </row>
    <row collapsed="false" customFormat="false" customHeight="true" hidden="false" ht="15" outlineLevel="0" r="22">
      <c r="Z22" s="52"/>
      <c r="AA22" s="53"/>
      <c r="AB22" s="54"/>
      <c r="AC22" s="55"/>
      <c r="AD22" s="55"/>
    </row>
    <row collapsed="false" customFormat="false" customHeight="true" hidden="false" ht="15" outlineLevel="0" r="23">
      <c r="Z23" s="52"/>
      <c r="AA23" s="53"/>
      <c r="AB23" s="54"/>
      <c r="AC23" s="55"/>
      <c r="AD23" s="55"/>
    </row>
    <row collapsed="false" customFormat="false" customHeight="true" hidden="false" ht="15" outlineLevel="0" r="24">
      <c r="Z24" s="52"/>
      <c r="AA24" s="53"/>
      <c r="AB24" s="54"/>
      <c r="AC24" s="55"/>
      <c r="AD24" s="55"/>
    </row>
    <row collapsed="false" customFormat="false" customHeight="true" hidden="false" ht="15" outlineLevel="0" r="25">
      <c r="Z25" s="52"/>
      <c r="AA25" s="53"/>
      <c r="AB25" s="54"/>
      <c r="AC25" s="55"/>
      <c r="AD25" s="55"/>
    </row>
    <row collapsed="false" customFormat="false" customHeight="true" hidden="false" ht="15" outlineLevel="0" r="26">
      <c r="Z26" s="52"/>
      <c r="AA26" s="53"/>
      <c r="AB26" s="54"/>
      <c r="AC26" s="55"/>
      <c r="AD26" s="55"/>
    </row>
    <row collapsed="false" customFormat="false" customHeight="true" hidden="false" ht="15" outlineLevel="0" r="27">
      <c r="Z27" s="52"/>
      <c r="AA27" s="53"/>
      <c r="AB27" s="54"/>
      <c r="AC27" s="55"/>
      <c r="AD27" s="55"/>
    </row>
    <row collapsed="false" customFormat="false" customHeight="true" hidden="false" ht="15" outlineLevel="0" r="28">
      <c r="Z28" s="52"/>
      <c r="AA28" s="53"/>
      <c r="AB28" s="54"/>
      <c r="AC28" s="55"/>
      <c r="AD28" s="55"/>
    </row>
    <row collapsed="false" customFormat="false" customHeight="true" hidden="false" ht="15" outlineLevel="0" r="29">
      <c r="Z29" s="52"/>
      <c r="AA29" s="53"/>
      <c r="AB29" s="54"/>
      <c r="AC29" s="55"/>
      <c r="AD29" s="55"/>
    </row>
    <row collapsed="false" customFormat="false" customHeight="true" hidden="false" ht="15" outlineLevel="0" r="33">
      <c r="Z33" s="52"/>
      <c r="AA33" s="53"/>
      <c r="AB33" s="54"/>
      <c r="AC33" s="55"/>
      <c r="AD33" s="55"/>
    </row>
    <row collapsed="false" customFormat="false" customHeight="true" hidden="false" ht="15" outlineLevel="0" r="34">
      <c r="Z34" s="52"/>
      <c r="AA34" s="53"/>
      <c r="AB34" s="54"/>
      <c r="AC34" s="55"/>
      <c r="AD34" s="55"/>
    </row>
    <row collapsed="false" customFormat="false" customHeight="true" hidden="false" ht="15" outlineLevel="0" r="35">
      <c r="Z35" s="52"/>
      <c r="AA35" s="53"/>
      <c r="AB35" s="54"/>
      <c r="AC35" s="55"/>
      <c r="AD35" s="55"/>
    </row>
  </sheetData>
  <mergeCells count="1">
    <mergeCell ref="S5:X10"/>
  </mergeCells>
  <conditionalFormatting sqref="L5:Q10,L16:Q21">
    <cfRule dxfId="0" operator="equal" priority="1" type="cellIs">
      <formula>"x"</formula>
    </cfRule>
  </conditionalFormatting>
  <hyperlinks>
    <hyperlink display="GP" ref="B4" r:id="rId1"/>
    <hyperlink display="W" ref="C4" r:id="rId2"/>
    <hyperlink display="L" ref="D4" r:id="rId3"/>
    <hyperlink display="OTL" ref="E4" r:id="rId4"/>
    <hyperlink display="SOL" ref="F4" r:id="rId5"/>
    <hyperlink display="PTS" ref="G4" r:id="rId6"/>
    <hyperlink display="PCT" ref="H4" r:id="rId7"/>
    <hyperlink display="Junior Bruins" ref="A5" r:id="rId8"/>
    <hyperlink display="New Hampshire Jr Monarchs" ref="A6" r:id="rId9"/>
    <hyperlink display="South Shore Kings" ref="A7" r:id="rId10"/>
    <hyperlink display="Portland Pirates" ref="A8" r:id="rId11"/>
    <hyperlink display="Islanders Hockey Club" ref="A9" r:id="rId12"/>
    <hyperlink display="Bay State Breakers" ref="A10" r:id="rId13"/>
    <hyperlink display="GP" ref="B15" r:id="rId14"/>
    <hyperlink display="W" ref="C15" r:id="rId15"/>
    <hyperlink display="L" ref="D15" r:id="rId16"/>
    <hyperlink display="OTL" ref="E15" r:id="rId17"/>
    <hyperlink display="SOL" ref="F15" r:id="rId18"/>
    <hyperlink display="PTS" ref="G15" r:id="rId19"/>
    <hyperlink display="PCT" ref="H15" r:id="rId20"/>
    <hyperlink display="Selects Academy @ SKS" ref="A16" r:id="rId21"/>
    <hyperlink display="Jersey Hitmen" ref="A17" r:id="rId22"/>
    <hyperlink display="Skipjacks Hockey Club" ref="A18" r:id="rId23"/>
    <hyperlink display="Rochester Junior Americans" ref="A19" r:id="rId24"/>
    <hyperlink display="P.A.L. Junior Islanders" ref="A20" r:id="rId25"/>
    <hyperlink display="Springfield Pics" ref="A21" r:id="rId26"/>
  </hyperlinks>
  <printOptions headings="false" gridLines="false" gridLinesSet="true" horizontalCentered="false" verticalCentered="false"/>
  <pageMargins left="0.7" right="0.7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2014-01-22T12:00:54.00Z</dcterms:created>
  <dc:creator>George Kelly</dc:creator>
  <cp:lastModifiedBy>George Kelly</cp:lastModifiedBy>
  <dcterms:modified xsi:type="dcterms:W3CDTF">2014-02-24T14:25:46.00Z</dcterms:modified>
  <cp:revision>0</cp:revision>
</cp:coreProperties>
</file>